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460" yWindow="660" windowWidth="7740" windowHeight="11160" tabRatio="817"/>
  </bookViews>
  <sheets>
    <sheet name="sonuc" sheetId="1" r:id="rId1"/>
    <sheet name="Gr S" sheetId="4" r:id="rId2"/>
    <sheet name="Gr 1" sheetId="37" r:id="rId3"/>
    <sheet name="Sheet1" sheetId="32" state="hidden" r:id="rId4"/>
    <sheet name="Sheet2" sheetId="33" state="hidden" r:id="rId5"/>
    <sheet name="Gr 2" sheetId="38" r:id="rId6"/>
    <sheet name="Gr 3" sheetId="39" r:id="rId7"/>
    <sheet name="Gr 4" sheetId="40" r:id="rId8"/>
    <sheet name="Gr 5" sheetId="41" r:id="rId9"/>
    <sheet name="Gr 6" sheetId="42" r:id="rId10"/>
    <sheet name="Gr 7" sheetId="43" r:id="rId11"/>
    <sheet name="Gr 8" sheetId="44" r:id="rId12"/>
    <sheet name="Gr 9" sheetId="45" r:id="rId13"/>
    <sheet name="Gr 10" sheetId="46" r:id="rId14"/>
    <sheet name="Gr 11" sheetId="47" r:id="rId15"/>
    <sheet name="Gr 12" sheetId="48" r:id="rId16"/>
    <sheet name="Gr 13" sheetId="49" r:id="rId17"/>
    <sheet name="Gr 14" sheetId="50" r:id="rId18"/>
    <sheet name="Gr 15" sheetId="51" r:id="rId19"/>
    <sheet name="Sayfa1" sheetId="34" r:id="rId20"/>
    <sheet name="Sayfa2" sheetId="35" r:id="rId21"/>
    <sheet name="Sayfa3" sheetId="36" r:id="rId22"/>
  </sheets>
  <definedNames>
    <definedName name="_xlnm.Print_Area" localSheetId="2">'Gr 1'!$A$1:$P$22</definedName>
    <definedName name="_xlnm.Print_Area" localSheetId="13">'Gr 10'!$A$1:$P$22</definedName>
    <definedName name="_xlnm.Print_Area" localSheetId="14">'Gr 11'!$A$1:$P$22</definedName>
    <definedName name="_xlnm.Print_Area" localSheetId="15">'Gr 12'!$A$1:$P$22</definedName>
    <definedName name="_xlnm.Print_Area" localSheetId="16">'Gr 13'!$A$1:$P$22</definedName>
    <definedName name="_xlnm.Print_Area" localSheetId="17">'Gr 14'!$A$1:$P$22</definedName>
    <definedName name="_xlnm.Print_Area" localSheetId="18">'Gr 15'!$A$1:$P$22</definedName>
    <definedName name="_xlnm.Print_Area" localSheetId="5">'Gr 2'!$A$1:$P$22</definedName>
    <definedName name="_xlnm.Print_Area" localSheetId="6">'Gr 3'!$A$1:$P$22</definedName>
    <definedName name="_xlnm.Print_Area" localSheetId="7">'Gr 4'!$A$1:$P$22</definedName>
    <definedName name="_xlnm.Print_Area" localSheetId="8">'Gr 5'!$A$1:$P$22</definedName>
    <definedName name="_xlnm.Print_Area" localSheetId="9">'Gr 6'!$A$1:$P$22</definedName>
    <definedName name="_xlnm.Print_Area" localSheetId="10">'Gr 7'!$A$1:$P$22</definedName>
    <definedName name="_xlnm.Print_Area" localSheetId="11">'Gr 8'!$A$1:$P$23</definedName>
    <definedName name="_xlnm.Print_Area" localSheetId="12">'Gr 9'!$A$1:$P$22</definedName>
    <definedName name="_xlnm.Print_Area" localSheetId="1">'Gr S'!$A$1:$Q$22</definedName>
    <definedName name="_xlnm.Print_Area" localSheetId="19">Sayfa1!$A$1:$H$33</definedName>
    <definedName name="_xlnm.Print_Area" localSheetId="0">sonuc!$A$102:$AJ$141</definedName>
  </definedNames>
  <calcPr calcId="125725"/>
</workbook>
</file>

<file path=xl/calcChain.xml><?xml version="1.0" encoding="utf-8"?>
<calcChain xmlns="http://schemas.openxmlformats.org/spreadsheetml/2006/main">
  <c r="J16" i="40"/>
  <c r="J10"/>
  <c r="J6"/>
  <c r="D20"/>
  <c r="D16"/>
  <c r="D12"/>
  <c r="D4"/>
  <c r="J17"/>
  <c r="J12"/>
  <c r="M6"/>
  <c r="D21"/>
  <c r="D17"/>
  <c r="D9"/>
  <c r="D5"/>
  <c r="M17"/>
  <c r="M10"/>
  <c r="M7"/>
  <c r="D22"/>
  <c r="D14"/>
  <c r="D10"/>
  <c r="D6"/>
  <c r="M16"/>
  <c r="M12"/>
  <c r="J7"/>
  <c r="D19"/>
  <c r="D15"/>
  <c r="D11"/>
  <c r="D7"/>
  <c r="M15"/>
  <c r="J11"/>
  <c r="M4"/>
  <c r="B22"/>
  <c r="B17"/>
  <c r="B12"/>
  <c r="B7"/>
  <c r="J16" i="41"/>
  <c r="J10"/>
  <c r="J6"/>
  <c r="D20"/>
  <c r="D16"/>
  <c r="D12"/>
  <c r="M14"/>
  <c r="M11"/>
  <c r="M5"/>
  <c r="B21"/>
  <c r="B16"/>
  <c r="B11"/>
  <c r="B6"/>
  <c r="D4"/>
  <c r="B5" i="38"/>
  <c r="B6"/>
  <c r="D6"/>
  <c r="D10"/>
  <c r="J6" i="4"/>
  <c r="J10"/>
  <c r="J16"/>
  <c r="D20"/>
  <c r="D16"/>
  <c r="D12"/>
  <c r="M7"/>
  <c r="M10"/>
  <c r="M17"/>
  <c r="D22"/>
  <c r="D14"/>
  <c r="D10"/>
  <c r="M16"/>
  <c r="M12"/>
  <c r="J7"/>
  <c r="D19"/>
  <c r="D15"/>
  <c r="D11"/>
  <c r="M15"/>
  <c r="J11"/>
  <c r="M4"/>
  <c r="B22"/>
  <c r="B17"/>
  <c r="B12"/>
  <c r="M14"/>
  <c r="M11"/>
  <c r="M5"/>
  <c r="B21"/>
  <c r="B16"/>
  <c r="B11"/>
  <c r="J15"/>
  <c r="M9"/>
  <c r="J5"/>
  <c r="B20"/>
  <c r="B15"/>
  <c r="B10"/>
  <c r="D4"/>
  <c r="D6"/>
  <c r="D7"/>
  <c r="B7"/>
  <c r="B6"/>
  <c r="B5"/>
  <c r="O96" i="1"/>
  <c r="K98"/>
  <c r="Q96"/>
  <c r="I98"/>
  <c r="O95"/>
  <c r="H98"/>
  <c r="Q95"/>
  <c r="F98"/>
  <c r="R98"/>
  <c r="T98"/>
  <c r="W98"/>
  <c r="U98"/>
  <c r="Z98"/>
  <c r="X98"/>
  <c r="Q94"/>
  <c r="C98"/>
  <c r="O94"/>
  <c r="E98"/>
  <c r="Q97"/>
  <c r="L98"/>
  <c r="O97"/>
  <c r="N98"/>
  <c r="AA98"/>
  <c r="J17" i="37"/>
  <c r="J12"/>
  <c r="M6"/>
  <c r="D21"/>
  <c r="D17"/>
  <c r="D9"/>
  <c r="M17"/>
  <c r="M10"/>
  <c r="M7"/>
  <c r="D22"/>
  <c r="D14"/>
  <c r="D10"/>
  <c r="M16"/>
  <c r="M12"/>
  <c r="J7"/>
  <c r="D19"/>
  <c r="D15"/>
  <c r="D11"/>
  <c r="M15"/>
  <c r="J11"/>
  <c r="M4"/>
  <c r="B12"/>
  <c r="B22"/>
  <c r="B17"/>
  <c r="B7"/>
  <c r="M14"/>
  <c r="M11"/>
  <c r="M5"/>
  <c r="B11"/>
  <c r="B21"/>
  <c r="B16"/>
  <c r="B6"/>
  <c r="J15"/>
  <c r="M9"/>
  <c r="J5"/>
  <c r="B20"/>
  <c r="B15"/>
  <c r="B10"/>
  <c r="B5"/>
  <c r="J14"/>
  <c r="J9"/>
  <c r="J4"/>
  <c r="B19"/>
  <c r="B14"/>
  <c r="B9"/>
  <c r="D5"/>
  <c r="D6"/>
  <c r="D7"/>
  <c r="B4"/>
  <c r="J17" i="41"/>
  <c r="J12"/>
  <c r="M6"/>
  <c r="D21"/>
  <c r="D17"/>
  <c r="D9"/>
  <c r="M7"/>
  <c r="M10"/>
  <c r="M17"/>
  <c r="D22"/>
  <c r="D14"/>
  <c r="D10"/>
  <c r="M4"/>
  <c r="J11"/>
  <c r="M15"/>
  <c r="B22"/>
  <c r="B17"/>
  <c r="B12"/>
  <c r="B7"/>
  <c r="J5"/>
  <c r="M9"/>
  <c r="J15"/>
  <c r="B20"/>
  <c r="B15"/>
  <c r="B10"/>
  <c r="B5"/>
  <c r="D5"/>
  <c r="D6"/>
  <c r="M5" i="40"/>
  <c r="M11"/>
  <c r="M14"/>
  <c r="B21"/>
  <c r="B16"/>
  <c r="B11"/>
  <c r="J15"/>
  <c r="M9"/>
  <c r="J5"/>
  <c r="B20"/>
  <c r="B15"/>
  <c r="B10"/>
  <c r="J9"/>
  <c r="J4"/>
  <c r="J14"/>
  <c r="B19"/>
  <c r="B14"/>
  <c r="B9"/>
  <c r="B4"/>
  <c r="B5"/>
  <c r="B6"/>
  <c r="J6" i="39"/>
  <c r="J10"/>
  <c r="J16"/>
  <c r="D20"/>
  <c r="D16"/>
  <c r="D12"/>
  <c r="D4"/>
  <c r="M6"/>
  <c r="J12"/>
  <c r="J17"/>
  <c r="D21"/>
  <c r="D17"/>
  <c r="D9"/>
  <c r="D5"/>
  <c r="M7"/>
  <c r="M10"/>
  <c r="M17"/>
  <c r="D22"/>
  <c r="D10"/>
  <c r="D6"/>
  <c r="J7"/>
  <c r="M12"/>
  <c r="M16"/>
  <c r="D19"/>
  <c r="D15"/>
  <c r="D11"/>
  <c r="D7"/>
  <c r="M4"/>
  <c r="J11"/>
  <c r="M15"/>
  <c r="B22"/>
  <c r="B17"/>
  <c r="B12"/>
  <c r="B7"/>
  <c r="M5"/>
  <c r="M11"/>
  <c r="M14"/>
  <c r="B21"/>
  <c r="B16"/>
  <c r="B11"/>
  <c r="B6"/>
  <c r="J5"/>
  <c r="M9"/>
  <c r="J15"/>
  <c r="B20"/>
  <c r="B15"/>
  <c r="B10"/>
  <c r="B5"/>
  <c r="D14"/>
  <c r="J6" i="38"/>
  <c r="J10"/>
  <c r="J16"/>
  <c r="D20"/>
  <c r="D16"/>
  <c r="D12"/>
  <c r="J17"/>
  <c r="J12"/>
  <c r="M6"/>
  <c r="D21"/>
  <c r="D17"/>
  <c r="D9"/>
  <c r="M7"/>
  <c r="M10"/>
  <c r="M17"/>
  <c r="D22"/>
  <c r="D14"/>
  <c r="M16"/>
  <c r="M12"/>
  <c r="J7"/>
  <c r="D19"/>
  <c r="D15"/>
  <c r="D11"/>
  <c r="M15"/>
  <c r="J11"/>
  <c r="M4"/>
  <c r="B22"/>
  <c r="B17"/>
  <c r="B12"/>
  <c r="B7"/>
  <c r="M14"/>
  <c r="M11"/>
  <c r="M5"/>
  <c r="B21"/>
  <c r="B16"/>
  <c r="B11"/>
  <c r="J15"/>
  <c r="M9"/>
  <c r="J5"/>
  <c r="B20"/>
  <c r="B15"/>
  <c r="B10"/>
  <c r="D4"/>
  <c r="D5"/>
  <c r="D7"/>
  <c r="D5" i="4"/>
  <c r="X124" i="1"/>
  <c r="Z124"/>
  <c r="R126"/>
  <c r="T126"/>
  <c r="D12" i="45"/>
  <c r="D16"/>
  <c r="D20"/>
  <c r="J16"/>
  <c r="J10"/>
  <c r="J6"/>
  <c r="D4"/>
  <c r="D5"/>
  <c r="B4"/>
  <c r="B19"/>
  <c r="B14"/>
  <c r="J14"/>
  <c r="J9"/>
  <c r="B9"/>
  <c r="J4"/>
  <c r="B5"/>
  <c r="D12" i="47"/>
  <c r="D16"/>
  <c r="D20"/>
  <c r="J16"/>
  <c r="J10"/>
  <c r="J6"/>
  <c r="D4"/>
  <c r="D5"/>
  <c r="D14" i="45"/>
  <c r="B15"/>
  <c r="D15"/>
  <c r="B16"/>
  <c r="B17"/>
  <c r="D17"/>
  <c r="J12" i="4"/>
  <c r="D21"/>
  <c r="D21" i="47"/>
  <c r="J17"/>
  <c r="D17"/>
  <c r="D9"/>
  <c r="J12"/>
  <c r="M6"/>
  <c r="B19"/>
  <c r="B14"/>
  <c r="J14"/>
  <c r="J9"/>
  <c r="B9"/>
  <c r="J4"/>
  <c r="B4"/>
  <c r="B15"/>
  <c r="B20"/>
  <c r="J15"/>
  <c r="M9"/>
  <c r="B10"/>
  <c r="J5"/>
  <c r="B5"/>
  <c r="B21" i="46"/>
  <c r="M14"/>
  <c r="B16"/>
  <c r="M11"/>
  <c r="M5"/>
  <c r="B11"/>
  <c r="B20"/>
  <c r="J15"/>
  <c r="B15"/>
  <c r="M9"/>
  <c r="J5"/>
  <c r="B10"/>
  <c r="B19"/>
  <c r="B14"/>
  <c r="B9"/>
  <c r="J14"/>
  <c r="J9"/>
  <c r="J4"/>
  <c r="D7"/>
  <c r="B4"/>
  <c r="B5"/>
  <c r="B6"/>
  <c r="B7"/>
  <c r="J17" i="4"/>
  <c r="M6"/>
  <c r="J7" i="43"/>
  <c r="M12"/>
  <c r="M16"/>
  <c r="D19"/>
  <c r="D15"/>
  <c r="B16"/>
  <c r="B21"/>
  <c r="D11"/>
  <c r="B11"/>
  <c r="M14"/>
  <c r="M11"/>
  <c r="M5"/>
  <c r="B9" i="41"/>
  <c r="B14"/>
  <c r="B19"/>
  <c r="J14"/>
  <c r="J9"/>
  <c r="J4"/>
  <c r="B4"/>
  <c r="D17" i="42"/>
  <c r="M14" i="44"/>
  <c r="B21"/>
  <c r="B16"/>
  <c r="M11"/>
  <c r="M5"/>
  <c r="B11"/>
  <c r="J5"/>
  <c r="M9"/>
  <c r="J15"/>
  <c r="B20"/>
  <c r="B15"/>
  <c r="B10"/>
  <c r="B9"/>
  <c r="B14"/>
  <c r="B19"/>
  <c r="J14"/>
  <c r="J9"/>
  <c r="J4"/>
  <c r="B6"/>
  <c r="B5"/>
  <c r="B4"/>
  <c r="D7" i="43"/>
  <c r="B6"/>
  <c r="J15"/>
  <c r="B20"/>
  <c r="B15"/>
  <c r="M9"/>
  <c r="J5"/>
  <c r="B10"/>
  <c r="B5"/>
  <c r="B19"/>
  <c r="J14"/>
  <c r="B14"/>
  <c r="B9"/>
  <c r="J9"/>
  <c r="J4"/>
  <c r="B4"/>
  <c r="D21" i="42"/>
  <c r="J17"/>
  <c r="J12"/>
  <c r="D9"/>
  <c r="M6"/>
  <c r="B22"/>
  <c r="B17"/>
  <c r="M15"/>
  <c r="J11"/>
  <c r="B12"/>
  <c r="M4"/>
  <c r="B21"/>
  <c r="B16"/>
  <c r="M14"/>
  <c r="M11"/>
  <c r="B11"/>
  <c r="M5"/>
  <c r="B20"/>
  <c r="J15"/>
  <c r="B15"/>
  <c r="M9"/>
  <c r="B10"/>
  <c r="J5"/>
  <c r="B14"/>
  <c r="B19"/>
  <c r="J14"/>
  <c r="J9"/>
  <c r="J4"/>
  <c r="B9"/>
  <c r="D5"/>
  <c r="B7"/>
  <c r="B6"/>
  <c r="B5"/>
  <c r="B4"/>
  <c r="B14" i="39"/>
  <c r="B19"/>
  <c r="J14"/>
  <c r="J9"/>
  <c r="B9"/>
  <c r="J4"/>
  <c r="B4"/>
  <c r="D20" i="37"/>
  <c r="D16"/>
  <c r="J16"/>
  <c r="J10"/>
  <c r="D12"/>
  <c r="J6"/>
  <c r="D4"/>
  <c r="D17" i="4"/>
  <c r="D9"/>
  <c r="J9"/>
  <c r="J4"/>
  <c r="J14"/>
  <c r="B19"/>
  <c r="B14"/>
  <c r="B9"/>
  <c r="B4"/>
  <c r="K155" i="1"/>
  <c r="F156"/>
  <c r="K145"/>
  <c r="F146"/>
  <c r="K135"/>
  <c r="F136" s="1"/>
  <c r="K125"/>
  <c r="F126"/>
  <c r="K115"/>
  <c r="F116" s="1"/>
  <c r="K75"/>
  <c r="F76" s="1"/>
  <c r="K65"/>
  <c r="F66"/>
  <c r="K55"/>
  <c r="F56"/>
  <c r="K45"/>
  <c r="F46"/>
  <c r="K35"/>
  <c r="F36"/>
  <c r="K25"/>
  <c r="F26"/>
  <c r="K15"/>
  <c r="F16"/>
  <c r="K5"/>
  <c r="F6"/>
  <c r="I155"/>
  <c r="H156"/>
  <c r="G156"/>
  <c r="I145"/>
  <c r="H146"/>
  <c r="G146"/>
  <c r="I135"/>
  <c r="H136" s="1"/>
  <c r="I125"/>
  <c r="H126" s="1"/>
  <c r="I115"/>
  <c r="H116" s="1"/>
  <c r="I75"/>
  <c r="H76" s="1"/>
  <c r="I65"/>
  <c r="H66"/>
  <c r="G66"/>
  <c r="I55"/>
  <c r="H56"/>
  <c r="G56"/>
  <c r="I45"/>
  <c r="H46"/>
  <c r="G46"/>
  <c r="I35"/>
  <c r="H36"/>
  <c r="G36"/>
  <c r="I25"/>
  <c r="H26"/>
  <c r="G26"/>
  <c r="I15"/>
  <c r="H16"/>
  <c r="G16"/>
  <c r="I5"/>
  <c r="H6"/>
  <c r="K105"/>
  <c r="F106"/>
  <c r="I105"/>
  <c r="H106"/>
  <c r="G106"/>
  <c r="K95"/>
  <c r="F96" s="1"/>
  <c r="I95"/>
  <c r="H96" s="1"/>
  <c r="K85"/>
  <c r="I85"/>
  <c r="H86"/>
  <c r="G86"/>
  <c r="F86"/>
  <c r="D20" i="51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B19" i="50"/>
  <c r="J14"/>
  <c r="B14"/>
  <c r="J9"/>
  <c r="B9"/>
  <c r="J4"/>
  <c r="B4"/>
  <c r="B20"/>
  <c r="J15"/>
  <c r="B15"/>
  <c r="B10"/>
  <c r="M9"/>
  <c r="J5"/>
  <c r="B5"/>
  <c r="B21"/>
  <c r="B16"/>
  <c r="M14"/>
  <c r="M11"/>
  <c r="B11"/>
  <c r="B6"/>
  <c r="M5"/>
  <c r="B22"/>
  <c r="B17"/>
  <c r="M15"/>
  <c r="B12"/>
  <c r="J11"/>
  <c r="B7"/>
  <c r="M4"/>
  <c r="D19"/>
  <c r="M16"/>
  <c r="D15"/>
  <c r="M12"/>
  <c r="D11"/>
  <c r="J7"/>
  <c r="D7"/>
  <c r="D22"/>
  <c r="M17"/>
  <c r="D14"/>
  <c r="M10"/>
  <c r="D10"/>
  <c r="M7"/>
  <c r="D6"/>
  <c r="D21"/>
  <c r="J17"/>
  <c r="D17"/>
  <c r="J12"/>
  <c r="D9"/>
  <c r="M6"/>
  <c r="D5"/>
  <c r="D20"/>
  <c r="J16"/>
  <c r="D16"/>
  <c r="D12"/>
  <c r="J10"/>
  <c r="J6"/>
  <c r="D4"/>
  <c r="D20" i="49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0" i="48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B20"/>
  <c r="J15"/>
  <c r="B15"/>
  <c r="B10"/>
  <c r="M9"/>
  <c r="J5"/>
  <c r="B5"/>
  <c r="B19"/>
  <c r="J14"/>
  <c r="B14"/>
  <c r="J9"/>
  <c r="B9"/>
  <c r="J4"/>
  <c r="B4"/>
  <c r="D22" i="47"/>
  <c r="M17"/>
  <c r="D14"/>
  <c r="M10"/>
  <c r="D10"/>
  <c r="M7"/>
  <c r="D6"/>
  <c r="D19"/>
  <c r="M16"/>
  <c r="D15"/>
  <c r="M12"/>
  <c r="D11"/>
  <c r="J7"/>
  <c r="D7"/>
  <c r="B22"/>
  <c r="B17"/>
  <c r="M15"/>
  <c r="B12"/>
  <c r="J11"/>
  <c r="B7"/>
  <c r="M4"/>
  <c r="B21"/>
  <c r="B16"/>
  <c r="M14"/>
  <c r="M11"/>
  <c r="B11"/>
  <c r="B6"/>
  <c r="M5"/>
  <c r="J16" i="46"/>
  <c r="J10"/>
  <c r="J6"/>
  <c r="D20"/>
  <c r="D16"/>
  <c r="D12"/>
  <c r="D4"/>
  <c r="D22"/>
  <c r="M17"/>
  <c r="D14"/>
  <c r="M10"/>
  <c r="D10"/>
  <c r="M7"/>
  <c r="D6"/>
  <c r="D19"/>
  <c r="M16"/>
  <c r="D15"/>
  <c r="M12"/>
  <c r="D11"/>
  <c r="J7"/>
  <c r="B22"/>
  <c r="B17"/>
  <c r="M15"/>
  <c r="B12"/>
  <c r="J11"/>
  <c r="M4"/>
  <c r="D21"/>
  <c r="J17"/>
  <c r="D17"/>
  <c r="J12"/>
  <c r="D9"/>
  <c r="M6"/>
  <c r="D5"/>
  <c r="D21" i="45"/>
  <c r="J17"/>
  <c r="J12"/>
  <c r="D9"/>
  <c r="M6"/>
  <c r="D19"/>
  <c r="M16"/>
  <c r="M12"/>
  <c r="D11"/>
  <c r="J7"/>
  <c r="D7"/>
  <c r="B22"/>
  <c r="M15"/>
  <c r="B12"/>
  <c r="J11"/>
  <c r="B7"/>
  <c r="M4"/>
  <c r="B21"/>
  <c r="M14"/>
  <c r="M11"/>
  <c r="B11"/>
  <c r="B6"/>
  <c r="M5"/>
  <c r="B20"/>
  <c r="J15"/>
  <c r="B10"/>
  <c r="M9"/>
  <c r="J5"/>
  <c r="D22"/>
  <c r="M17"/>
  <c r="M10"/>
  <c r="D10"/>
  <c r="M7"/>
  <c r="D6"/>
  <c r="D20" i="44"/>
  <c r="J16"/>
  <c r="D16"/>
  <c r="D12"/>
  <c r="J10"/>
  <c r="J6"/>
  <c r="D4"/>
  <c r="D21"/>
  <c r="J17"/>
  <c r="D17"/>
  <c r="J12"/>
  <c r="D9"/>
  <c r="M6"/>
  <c r="D5"/>
  <c r="D22"/>
  <c r="M17"/>
  <c r="D14"/>
  <c r="M10"/>
  <c r="D10"/>
  <c r="M7"/>
  <c r="D6"/>
  <c r="B22"/>
  <c r="B17"/>
  <c r="M15"/>
  <c r="B12"/>
  <c r="J11"/>
  <c r="B7"/>
  <c r="M4"/>
  <c r="D19"/>
  <c r="M16"/>
  <c r="D15"/>
  <c r="M12"/>
  <c r="D11"/>
  <c r="J7"/>
  <c r="D7"/>
  <c r="J11" i="43"/>
  <c r="M15"/>
  <c r="B22"/>
  <c r="B17"/>
  <c r="B12"/>
  <c r="M4"/>
  <c r="B7"/>
  <c r="D22"/>
  <c r="M17"/>
  <c r="D14"/>
  <c r="M10"/>
  <c r="D10"/>
  <c r="M7"/>
  <c r="D6"/>
  <c r="D20"/>
  <c r="J16"/>
  <c r="D16"/>
  <c r="D12"/>
  <c r="J10"/>
  <c r="J6"/>
  <c r="D4"/>
  <c r="D21"/>
  <c r="J17"/>
  <c r="D17"/>
  <c r="J12"/>
  <c r="D9"/>
  <c r="M6"/>
  <c r="D5"/>
  <c r="D20" i="42"/>
  <c r="J16"/>
  <c r="D16"/>
  <c r="D12"/>
  <c r="J10"/>
  <c r="J6"/>
  <c r="D4"/>
  <c r="D22"/>
  <c r="M17"/>
  <c r="D14"/>
  <c r="M10"/>
  <c r="D10"/>
  <c r="M7"/>
  <c r="D6"/>
  <c r="D19"/>
  <c r="M16"/>
  <c r="D15"/>
  <c r="M12"/>
  <c r="D11"/>
  <c r="J7"/>
  <c r="D7"/>
  <c r="D19" i="41"/>
  <c r="M16"/>
  <c r="D15"/>
  <c r="M12"/>
  <c r="D11"/>
  <c r="J7"/>
  <c r="D7"/>
  <c r="B19" i="38"/>
  <c r="J14"/>
  <c r="B14"/>
  <c r="J9"/>
  <c r="B9"/>
  <c r="J4"/>
  <c r="B4"/>
  <c r="A2" i="51"/>
  <c r="A2" i="50"/>
  <c r="A2" i="49"/>
  <c r="A2" i="48"/>
  <c r="A2" i="47"/>
  <c r="A2" i="46"/>
  <c r="A2" i="45"/>
  <c r="A2" i="44"/>
  <c r="A2" i="43"/>
  <c r="A2" i="42"/>
  <c r="A2" i="41"/>
  <c r="A2" i="40"/>
  <c r="A2" i="39"/>
  <c r="A2" i="38"/>
  <c r="A2" i="37"/>
  <c r="Z160" i="1"/>
  <c r="X160"/>
  <c r="Z159"/>
  <c r="X159"/>
  <c r="T161"/>
  <c r="S161"/>
  <c r="W159"/>
  <c r="U159"/>
  <c r="T160"/>
  <c r="S160"/>
  <c r="Z158"/>
  <c r="X158"/>
  <c r="W158"/>
  <c r="U158"/>
  <c r="Q160"/>
  <c r="P160"/>
  <c r="T158"/>
  <c r="R158"/>
  <c r="Q159"/>
  <c r="P159"/>
  <c r="Z157"/>
  <c r="X157"/>
  <c r="W157"/>
  <c r="U157"/>
  <c r="T157"/>
  <c r="R157"/>
  <c r="Q157"/>
  <c r="O157"/>
  <c r="N158"/>
  <c r="M158"/>
  <c r="Z156"/>
  <c r="X156"/>
  <c r="W156"/>
  <c r="U156"/>
  <c r="K160"/>
  <c r="J160"/>
  <c r="T156"/>
  <c r="R156"/>
  <c r="K159"/>
  <c r="J159"/>
  <c r="Q156"/>
  <c r="O156"/>
  <c r="N156"/>
  <c r="L156"/>
  <c r="Z155"/>
  <c r="X155"/>
  <c r="H161"/>
  <c r="G161"/>
  <c r="W155"/>
  <c r="U155"/>
  <c r="T155"/>
  <c r="R155"/>
  <c r="Q155"/>
  <c r="O155"/>
  <c r="H158"/>
  <c r="G158"/>
  <c r="N155"/>
  <c r="L155"/>
  <c r="H157"/>
  <c r="G157"/>
  <c r="Z154"/>
  <c r="X154"/>
  <c r="E161"/>
  <c r="D161"/>
  <c r="W154"/>
  <c r="U154"/>
  <c r="T154"/>
  <c r="R154"/>
  <c r="Q154"/>
  <c r="O154"/>
  <c r="E158"/>
  <c r="D158"/>
  <c r="N154"/>
  <c r="L154"/>
  <c r="E157"/>
  <c r="D157"/>
  <c r="K154"/>
  <c r="I154"/>
  <c r="H154"/>
  <c r="F154"/>
  <c r="Z150"/>
  <c r="X150"/>
  <c r="Z149"/>
  <c r="X149"/>
  <c r="T151"/>
  <c r="S151"/>
  <c r="W149"/>
  <c r="U149"/>
  <c r="T150"/>
  <c r="S150"/>
  <c r="Z148"/>
  <c r="X148"/>
  <c r="W148"/>
  <c r="U148"/>
  <c r="Q150"/>
  <c r="P150"/>
  <c r="T148"/>
  <c r="R148"/>
  <c r="Q149"/>
  <c r="P149"/>
  <c r="Z147"/>
  <c r="X147"/>
  <c r="W147"/>
  <c r="U147"/>
  <c r="N150"/>
  <c r="M150"/>
  <c r="T147"/>
  <c r="R147"/>
  <c r="N149"/>
  <c r="M149"/>
  <c r="Q147"/>
  <c r="O147"/>
  <c r="Z146"/>
  <c r="X146"/>
  <c r="K151"/>
  <c r="J151"/>
  <c r="W146"/>
  <c r="U146"/>
  <c r="T146"/>
  <c r="R146"/>
  <c r="Q146"/>
  <c r="O146"/>
  <c r="K148"/>
  <c r="J148"/>
  <c r="N146"/>
  <c r="L146"/>
  <c r="K147"/>
  <c r="J147"/>
  <c r="Z145"/>
  <c r="X145"/>
  <c r="W145"/>
  <c r="U145"/>
  <c r="H150"/>
  <c r="G150"/>
  <c r="T145"/>
  <c r="R145"/>
  <c r="H149"/>
  <c r="G149"/>
  <c r="Q145"/>
  <c r="O145"/>
  <c r="N145"/>
  <c r="L145"/>
  <c r="Z144"/>
  <c r="X144"/>
  <c r="W144"/>
  <c r="U144"/>
  <c r="T144"/>
  <c r="R144"/>
  <c r="Q144"/>
  <c r="O144"/>
  <c r="E148"/>
  <c r="D148"/>
  <c r="N144"/>
  <c r="L144"/>
  <c r="E147"/>
  <c r="D147"/>
  <c r="K144"/>
  <c r="I144"/>
  <c r="E146"/>
  <c r="D146"/>
  <c r="H144"/>
  <c r="F144"/>
  <c r="Z140"/>
  <c r="X140"/>
  <c r="Z139"/>
  <c r="X139"/>
  <c r="T141" s="1"/>
  <c r="S141" s="1"/>
  <c r="W139"/>
  <c r="U139"/>
  <c r="T140"/>
  <c r="S140"/>
  <c r="Z138"/>
  <c r="X138"/>
  <c r="Q141" s="1"/>
  <c r="P141" s="1"/>
  <c r="W138"/>
  <c r="U138"/>
  <c r="Q140"/>
  <c r="P140"/>
  <c r="T138"/>
  <c r="R138"/>
  <c r="Q139" s="1"/>
  <c r="Z137"/>
  <c r="X137"/>
  <c r="W137"/>
  <c r="U137"/>
  <c r="T137"/>
  <c r="R137"/>
  <c r="Q137"/>
  <c r="O137"/>
  <c r="Z136"/>
  <c r="X136"/>
  <c r="W136"/>
  <c r="U136"/>
  <c r="T136"/>
  <c r="R136"/>
  <c r="Q136"/>
  <c r="O136"/>
  <c r="K138" s="1"/>
  <c r="N136"/>
  <c r="L136"/>
  <c r="K137" s="1"/>
  <c r="J137" s="1"/>
  <c r="Z135"/>
  <c r="X135"/>
  <c r="H141" s="1"/>
  <c r="W135"/>
  <c r="U135"/>
  <c r="H140"/>
  <c r="G140"/>
  <c r="T135"/>
  <c r="R135"/>
  <c r="Q135"/>
  <c r="O135"/>
  <c r="N135"/>
  <c r="L135"/>
  <c r="Z134"/>
  <c r="Y134" s="1"/>
  <c r="X134"/>
  <c r="W134"/>
  <c r="U134"/>
  <c r="T134"/>
  <c r="R134"/>
  <c r="Q134"/>
  <c r="O134"/>
  <c r="E138" s="1"/>
  <c r="D138" s="1"/>
  <c r="N134"/>
  <c r="L134"/>
  <c r="E137" s="1"/>
  <c r="K134"/>
  <c r="I134"/>
  <c r="H134"/>
  <c r="F134"/>
  <c r="Z130"/>
  <c r="X130"/>
  <c r="Z129"/>
  <c r="X129"/>
  <c r="T131"/>
  <c r="S131"/>
  <c r="W129"/>
  <c r="U129"/>
  <c r="T130"/>
  <c r="S130"/>
  <c r="Z128"/>
  <c r="X128"/>
  <c r="Q131" s="1"/>
  <c r="P131" s="1"/>
  <c r="W128"/>
  <c r="U128"/>
  <c r="T128"/>
  <c r="R128"/>
  <c r="Z127"/>
  <c r="X127"/>
  <c r="N131" s="1"/>
  <c r="W127"/>
  <c r="U127"/>
  <c r="N130" s="1"/>
  <c r="M130" s="1"/>
  <c r="T127"/>
  <c r="R127"/>
  <c r="Q127"/>
  <c r="O127"/>
  <c r="Z126"/>
  <c r="X126"/>
  <c r="W126"/>
  <c r="U126"/>
  <c r="K130" s="1"/>
  <c r="J130" s="1"/>
  <c r="K129"/>
  <c r="J129"/>
  <c r="Q126"/>
  <c r="O126"/>
  <c r="N126"/>
  <c r="L126"/>
  <c r="Z125"/>
  <c r="X125"/>
  <c r="H131" s="1"/>
  <c r="G131" s="1"/>
  <c r="W125"/>
  <c r="U125"/>
  <c r="H130" s="1"/>
  <c r="T125"/>
  <c r="R125"/>
  <c r="Q125"/>
  <c r="O125"/>
  <c r="N125"/>
  <c r="L125"/>
  <c r="W124"/>
  <c r="U124"/>
  <c r="E130" s="1"/>
  <c r="D130" s="1"/>
  <c r="T124"/>
  <c r="R124"/>
  <c r="E129"/>
  <c r="D129"/>
  <c r="Q124"/>
  <c r="O124"/>
  <c r="N124"/>
  <c r="L124"/>
  <c r="K124"/>
  <c r="I124"/>
  <c r="E126" s="1"/>
  <c r="D126" s="1"/>
  <c r="H124"/>
  <c r="F124"/>
  <c r="E125" s="1"/>
  <c r="Z120"/>
  <c r="X120"/>
  <c r="Z119"/>
  <c r="X119"/>
  <c r="T121"/>
  <c r="S121"/>
  <c r="W119"/>
  <c r="U119"/>
  <c r="T120"/>
  <c r="S120" s="1"/>
  <c r="Z118"/>
  <c r="X118"/>
  <c r="Q121"/>
  <c r="P121"/>
  <c r="W118"/>
  <c r="U118"/>
  <c r="Q120" s="1"/>
  <c r="P120" s="1"/>
  <c r="T118"/>
  <c r="R118"/>
  <c r="Q119" s="1"/>
  <c r="P119" s="1"/>
  <c r="Z117"/>
  <c r="X117"/>
  <c r="N121"/>
  <c r="M121"/>
  <c r="W117"/>
  <c r="U117"/>
  <c r="T117"/>
  <c r="R117"/>
  <c r="Q117"/>
  <c r="O117"/>
  <c r="N118" s="1"/>
  <c r="Z116"/>
  <c r="X116"/>
  <c r="K121"/>
  <c r="J121"/>
  <c r="W116"/>
  <c r="I120" s="1"/>
  <c r="U116"/>
  <c r="K120" s="1"/>
  <c r="J120" s="1"/>
  <c r="T116"/>
  <c r="I119" s="1"/>
  <c r="R116"/>
  <c r="K119" s="1"/>
  <c r="Q116"/>
  <c r="O116"/>
  <c r="K118" s="1"/>
  <c r="J118" s="1"/>
  <c r="N116"/>
  <c r="L116"/>
  <c r="Z115"/>
  <c r="X115"/>
  <c r="H121"/>
  <c r="G121"/>
  <c r="W115"/>
  <c r="F120" s="1"/>
  <c r="U115"/>
  <c r="H120" s="1"/>
  <c r="T115"/>
  <c r="R115"/>
  <c r="H119" s="1"/>
  <c r="G119" s="1"/>
  <c r="Q115"/>
  <c r="O115"/>
  <c r="H118" s="1"/>
  <c r="G118" s="1"/>
  <c r="N115"/>
  <c r="L115"/>
  <c r="Z114"/>
  <c r="X114"/>
  <c r="E121"/>
  <c r="D121"/>
  <c r="W114"/>
  <c r="U114"/>
  <c r="T114"/>
  <c r="R114"/>
  <c r="E119"/>
  <c r="D119"/>
  <c r="Q114"/>
  <c r="O114"/>
  <c r="E118"/>
  <c r="D118"/>
  <c r="N114"/>
  <c r="L114"/>
  <c r="K114"/>
  <c r="I114"/>
  <c r="E116"/>
  <c r="D116"/>
  <c r="H114"/>
  <c r="F114"/>
  <c r="E115"/>
  <c r="D115"/>
  <c r="Z110"/>
  <c r="U111" s="1"/>
  <c r="X110"/>
  <c r="W111" s="1"/>
  <c r="V111" s="1"/>
  <c r="Z109"/>
  <c r="X109"/>
  <c r="T111" s="1"/>
  <c r="S111" s="1"/>
  <c r="W109"/>
  <c r="R110" s="1"/>
  <c r="AD110" s="1"/>
  <c r="U109"/>
  <c r="T110"/>
  <c r="S110" s="1"/>
  <c r="Z108"/>
  <c r="X108"/>
  <c r="Q111" s="1"/>
  <c r="P111" s="1"/>
  <c r="W108"/>
  <c r="U108"/>
  <c r="Q110" s="1"/>
  <c r="P110" s="1"/>
  <c r="T108"/>
  <c r="R108"/>
  <c r="Q109" s="1"/>
  <c r="P109" s="1"/>
  <c r="Z107"/>
  <c r="X107"/>
  <c r="N111" s="1"/>
  <c r="M111" s="1"/>
  <c r="W107"/>
  <c r="U107"/>
  <c r="N110" s="1"/>
  <c r="T107"/>
  <c r="R107"/>
  <c r="N109" s="1"/>
  <c r="Q107"/>
  <c r="O107"/>
  <c r="N108" s="1"/>
  <c r="Z106"/>
  <c r="X106"/>
  <c r="K111" s="1"/>
  <c r="J111" s="1"/>
  <c r="W106"/>
  <c r="U106"/>
  <c r="T106"/>
  <c r="R106"/>
  <c r="Q106"/>
  <c r="O106"/>
  <c r="K108" s="1"/>
  <c r="J108" s="1"/>
  <c r="N106"/>
  <c r="L106"/>
  <c r="K107" s="1"/>
  <c r="J107" s="1"/>
  <c r="Z105"/>
  <c r="X105"/>
  <c r="H111"/>
  <c r="G111"/>
  <c r="W105"/>
  <c r="U105"/>
  <c r="T105"/>
  <c r="R105"/>
  <c r="H109"/>
  <c r="G109"/>
  <c r="Q105"/>
  <c r="O105"/>
  <c r="H108"/>
  <c r="G108"/>
  <c r="N105"/>
  <c r="L105"/>
  <c r="H107"/>
  <c r="G107"/>
  <c r="Z104"/>
  <c r="X104"/>
  <c r="E111" s="1"/>
  <c r="W104"/>
  <c r="U104"/>
  <c r="T104"/>
  <c r="R104"/>
  <c r="Q104"/>
  <c r="O104"/>
  <c r="E108" s="1"/>
  <c r="D108" s="1"/>
  <c r="N104"/>
  <c r="L104"/>
  <c r="E107" s="1"/>
  <c r="K104"/>
  <c r="C106" s="1"/>
  <c r="I104"/>
  <c r="H104"/>
  <c r="F104"/>
  <c r="Z100"/>
  <c r="X100"/>
  <c r="W101"/>
  <c r="V101"/>
  <c r="Z99"/>
  <c r="X99"/>
  <c r="W99"/>
  <c r="R100"/>
  <c r="U99"/>
  <c r="T100"/>
  <c r="S100"/>
  <c r="Q101"/>
  <c r="P101"/>
  <c r="Q100"/>
  <c r="P100"/>
  <c r="Q99"/>
  <c r="P99"/>
  <c r="Z97"/>
  <c r="X97"/>
  <c r="W97"/>
  <c r="U97"/>
  <c r="T97"/>
  <c r="R97"/>
  <c r="N99" s="1"/>
  <c r="M99" s="1"/>
  <c r="M98"/>
  <c r="Z96"/>
  <c r="X96"/>
  <c r="W96"/>
  <c r="V96"/>
  <c r="U96"/>
  <c r="T96"/>
  <c r="R96"/>
  <c r="J98"/>
  <c r="N96"/>
  <c r="L96"/>
  <c r="K97" s="1"/>
  <c r="J97" s="1"/>
  <c r="Z95"/>
  <c r="X95"/>
  <c r="H101"/>
  <c r="G101"/>
  <c r="W95"/>
  <c r="U95"/>
  <c r="H100"/>
  <c r="G100"/>
  <c r="T95"/>
  <c r="R95"/>
  <c r="N95"/>
  <c r="L95"/>
  <c r="H97" s="1"/>
  <c r="G97" s="1"/>
  <c r="Z94"/>
  <c r="X94"/>
  <c r="E101"/>
  <c r="D101"/>
  <c r="W94"/>
  <c r="U94"/>
  <c r="E100"/>
  <c r="D100"/>
  <c r="T94"/>
  <c r="R94"/>
  <c r="E99" s="1"/>
  <c r="D98"/>
  <c r="N94"/>
  <c r="L94"/>
  <c r="E97" s="1"/>
  <c r="K94"/>
  <c r="I94"/>
  <c r="H94"/>
  <c r="F94"/>
  <c r="E95" s="1"/>
  <c r="Z90"/>
  <c r="X90"/>
  <c r="Z89"/>
  <c r="X89"/>
  <c r="T91" s="1"/>
  <c r="S91" s="1"/>
  <c r="W89"/>
  <c r="U89"/>
  <c r="T90" s="1"/>
  <c r="S90" s="1"/>
  <c r="Z88"/>
  <c r="X88"/>
  <c r="Q91" s="1"/>
  <c r="P91" s="1"/>
  <c r="W88"/>
  <c r="U88"/>
  <c r="T88"/>
  <c r="R88"/>
  <c r="Z87"/>
  <c r="X87"/>
  <c r="N91" s="1"/>
  <c r="W87"/>
  <c r="U87"/>
  <c r="N90" s="1"/>
  <c r="M90" s="1"/>
  <c r="T87"/>
  <c r="R87"/>
  <c r="Q87"/>
  <c r="O87"/>
  <c r="Z86"/>
  <c r="X86"/>
  <c r="K91" s="1"/>
  <c r="J91" s="1"/>
  <c r="W86"/>
  <c r="U86"/>
  <c r="K90" s="1"/>
  <c r="J90" s="1"/>
  <c r="T86"/>
  <c r="R86"/>
  <c r="K89" s="1"/>
  <c r="Q86"/>
  <c r="O86"/>
  <c r="N86"/>
  <c r="L86"/>
  <c r="Z85"/>
  <c r="X85"/>
  <c r="H91"/>
  <c r="G91"/>
  <c r="W85"/>
  <c r="U85"/>
  <c r="H90"/>
  <c r="G90"/>
  <c r="T85"/>
  <c r="R85"/>
  <c r="Q85"/>
  <c r="O85"/>
  <c r="H88"/>
  <c r="G88"/>
  <c r="N85"/>
  <c r="L85"/>
  <c r="Z84"/>
  <c r="X84"/>
  <c r="W84"/>
  <c r="U84"/>
  <c r="E90" s="1"/>
  <c r="T84"/>
  <c r="R84"/>
  <c r="E89" s="1"/>
  <c r="D89" s="1"/>
  <c r="Q84"/>
  <c r="O84"/>
  <c r="N84"/>
  <c r="L84"/>
  <c r="K84"/>
  <c r="I84"/>
  <c r="E86" s="1"/>
  <c r="H84"/>
  <c r="F84"/>
  <c r="E85"/>
  <c r="D85"/>
  <c r="Z80"/>
  <c r="X80"/>
  <c r="W81" s="1"/>
  <c r="V81" s="1"/>
  <c r="Z79"/>
  <c r="X79"/>
  <c r="T81" s="1"/>
  <c r="S81" s="1"/>
  <c r="W79"/>
  <c r="U79"/>
  <c r="T80" s="1"/>
  <c r="S80" s="1"/>
  <c r="Z78"/>
  <c r="X78"/>
  <c r="Q81" s="1"/>
  <c r="P81" s="1"/>
  <c r="W78"/>
  <c r="U78"/>
  <c r="T78"/>
  <c r="R78"/>
  <c r="Z77"/>
  <c r="X77"/>
  <c r="N81" s="1"/>
  <c r="W77"/>
  <c r="U77"/>
  <c r="N80" s="1"/>
  <c r="M80" s="1"/>
  <c r="T77"/>
  <c r="R77"/>
  <c r="N79" s="1"/>
  <c r="M79" s="1"/>
  <c r="Q77"/>
  <c r="O77"/>
  <c r="Z76"/>
  <c r="X76"/>
  <c r="W76"/>
  <c r="U76"/>
  <c r="K80" s="1"/>
  <c r="J80" s="1"/>
  <c r="T76"/>
  <c r="R76"/>
  <c r="K79" s="1"/>
  <c r="Q76"/>
  <c r="O76"/>
  <c r="N76"/>
  <c r="L76"/>
  <c r="Z75"/>
  <c r="X75"/>
  <c r="H81" s="1"/>
  <c r="G81" s="1"/>
  <c r="W75"/>
  <c r="U75"/>
  <c r="H80" s="1"/>
  <c r="T75"/>
  <c r="R75"/>
  <c r="Q75"/>
  <c r="O75"/>
  <c r="N75"/>
  <c r="L75"/>
  <c r="Z74"/>
  <c r="X74"/>
  <c r="W74"/>
  <c r="U74"/>
  <c r="E80" s="1"/>
  <c r="D80" s="1"/>
  <c r="T74"/>
  <c r="R74"/>
  <c r="E79" s="1"/>
  <c r="D79" s="1"/>
  <c r="Q74"/>
  <c r="O74"/>
  <c r="N74"/>
  <c r="L74"/>
  <c r="K74"/>
  <c r="I74"/>
  <c r="E76" s="1"/>
  <c r="D76" s="1"/>
  <c r="H74"/>
  <c r="F74"/>
  <c r="E75" s="1"/>
  <c r="Z70"/>
  <c r="X70"/>
  <c r="W71"/>
  <c r="V71"/>
  <c r="Z69"/>
  <c r="X69"/>
  <c r="T71"/>
  <c r="S71"/>
  <c r="W69"/>
  <c r="U69"/>
  <c r="Z68"/>
  <c r="X68"/>
  <c r="Q71"/>
  <c r="P71"/>
  <c r="W68"/>
  <c r="U68"/>
  <c r="Q70"/>
  <c r="P70"/>
  <c r="T68"/>
  <c r="R68"/>
  <c r="Q69"/>
  <c r="P69"/>
  <c r="Z67"/>
  <c r="X67"/>
  <c r="W67"/>
  <c r="U67"/>
  <c r="T67"/>
  <c r="R67"/>
  <c r="N69"/>
  <c r="M69"/>
  <c r="Q67"/>
  <c r="O67"/>
  <c r="N68"/>
  <c r="M68"/>
  <c r="Z66"/>
  <c r="X66"/>
  <c r="K71"/>
  <c r="J71"/>
  <c r="W66"/>
  <c r="U66"/>
  <c r="K70"/>
  <c r="J70"/>
  <c r="T66"/>
  <c r="R66"/>
  <c r="K69"/>
  <c r="J69"/>
  <c r="Q66"/>
  <c r="O66"/>
  <c r="N66"/>
  <c r="L66"/>
  <c r="K67"/>
  <c r="J67"/>
  <c r="Z65"/>
  <c r="X65"/>
  <c r="W65"/>
  <c r="U65"/>
  <c r="T65"/>
  <c r="R65"/>
  <c r="H69"/>
  <c r="G69"/>
  <c r="Q65"/>
  <c r="O65"/>
  <c r="H68"/>
  <c r="G68"/>
  <c r="N65"/>
  <c r="L65"/>
  <c r="Z64"/>
  <c r="X64"/>
  <c r="E71"/>
  <c r="D71"/>
  <c r="W64"/>
  <c r="U64"/>
  <c r="T64"/>
  <c r="R64"/>
  <c r="E69"/>
  <c r="D69"/>
  <c r="Q64"/>
  <c r="O64"/>
  <c r="E68"/>
  <c r="D68"/>
  <c r="N64"/>
  <c r="L64"/>
  <c r="E67"/>
  <c r="D67"/>
  <c r="K64"/>
  <c r="I64"/>
  <c r="E66"/>
  <c r="D66"/>
  <c r="H64"/>
  <c r="F64"/>
  <c r="Z60"/>
  <c r="X60"/>
  <c r="Z59"/>
  <c r="X59"/>
  <c r="T61"/>
  <c r="S61"/>
  <c r="W59"/>
  <c r="U59"/>
  <c r="T60"/>
  <c r="S60"/>
  <c r="Z58"/>
  <c r="X58"/>
  <c r="Q61"/>
  <c r="P61"/>
  <c r="W58"/>
  <c r="U58"/>
  <c r="T58"/>
  <c r="R58"/>
  <c r="Z57"/>
  <c r="X57"/>
  <c r="N61"/>
  <c r="M61"/>
  <c r="W57"/>
  <c r="U57"/>
  <c r="N60"/>
  <c r="M60"/>
  <c r="T57"/>
  <c r="R57"/>
  <c r="Q57"/>
  <c r="O57"/>
  <c r="Z56"/>
  <c r="X56"/>
  <c r="W56"/>
  <c r="U56"/>
  <c r="K60"/>
  <c r="J60"/>
  <c r="T56"/>
  <c r="R56"/>
  <c r="K59"/>
  <c r="J59"/>
  <c r="Q56"/>
  <c r="O56"/>
  <c r="N56"/>
  <c r="L56"/>
  <c r="Z55"/>
  <c r="X55"/>
  <c r="H61"/>
  <c r="G61"/>
  <c r="W55"/>
  <c r="U55"/>
  <c r="H60"/>
  <c r="G60"/>
  <c r="T55"/>
  <c r="R55"/>
  <c r="Q55"/>
  <c r="O55"/>
  <c r="N55"/>
  <c r="L55"/>
  <c r="Z54"/>
  <c r="X54"/>
  <c r="W54"/>
  <c r="U54"/>
  <c r="E60"/>
  <c r="D60"/>
  <c r="T54"/>
  <c r="R54"/>
  <c r="E59"/>
  <c r="D59"/>
  <c r="Q54"/>
  <c r="O54"/>
  <c r="N54"/>
  <c r="M54"/>
  <c r="L54"/>
  <c r="K54"/>
  <c r="I54"/>
  <c r="E56"/>
  <c r="D56"/>
  <c r="H54"/>
  <c r="F54"/>
  <c r="E55"/>
  <c r="D55"/>
  <c r="Z50"/>
  <c r="X50"/>
  <c r="W51"/>
  <c r="V51"/>
  <c r="Z49"/>
  <c r="X49"/>
  <c r="W49"/>
  <c r="U49"/>
  <c r="Z48"/>
  <c r="X48"/>
  <c r="W48"/>
  <c r="U48"/>
  <c r="Q50"/>
  <c r="P50"/>
  <c r="T48"/>
  <c r="R48"/>
  <c r="Q49"/>
  <c r="P49"/>
  <c r="Z47"/>
  <c r="X47"/>
  <c r="W47"/>
  <c r="U47"/>
  <c r="T47"/>
  <c r="R47"/>
  <c r="N49"/>
  <c r="M49"/>
  <c r="Q47"/>
  <c r="O47"/>
  <c r="N48"/>
  <c r="M48"/>
  <c r="Z46"/>
  <c r="X46"/>
  <c r="K51"/>
  <c r="J51"/>
  <c r="W46"/>
  <c r="U46"/>
  <c r="T46"/>
  <c r="R46"/>
  <c r="Q46"/>
  <c r="O46"/>
  <c r="K48"/>
  <c r="J48"/>
  <c r="N46"/>
  <c r="L46"/>
  <c r="K47"/>
  <c r="J47"/>
  <c r="Z45"/>
  <c r="X45"/>
  <c r="W45"/>
  <c r="U45"/>
  <c r="T45"/>
  <c r="R45"/>
  <c r="H49"/>
  <c r="G49"/>
  <c r="Q45"/>
  <c r="O45"/>
  <c r="H48"/>
  <c r="G48"/>
  <c r="N45"/>
  <c r="L45"/>
  <c r="H47"/>
  <c r="G47"/>
  <c r="Z44"/>
  <c r="X44"/>
  <c r="E51"/>
  <c r="D51"/>
  <c r="W44"/>
  <c r="U44"/>
  <c r="T44"/>
  <c r="R44"/>
  <c r="Q44"/>
  <c r="O44"/>
  <c r="E48"/>
  <c r="D48"/>
  <c r="N44"/>
  <c r="L44"/>
  <c r="E47"/>
  <c r="D47"/>
  <c r="K44"/>
  <c r="I44"/>
  <c r="H44"/>
  <c r="F44"/>
  <c r="Z40"/>
  <c r="X40"/>
  <c r="Z39"/>
  <c r="X39"/>
  <c r="T41"/>
  <c r="S41"/>
  <c r="W39"/>
  <c r="U39"/>
  <c r="T40"/>
  <c r="S40"/>
  <c r="Z38"/>
  <c r="X38"/>
  <c r="Q41"/>
  <c r="P41"/>
  <c r="W38"/>
  <c r="U38"/>
  <c r="T38"/>
  <c r="R38"/>
  <c r="Z37"/>
  <c r="X37"/>
  <c r="N41"/>
  <c r="M41"/>
  <c r="W37"/>
  <c r="U37"/>
  <c r="N40"/>
  <c r="M40"/>
  <c r="T37"/>
  <c r="R37"/>
  <c r="Q37"/>
  <c r="O37"/>
  <c r="Z36"/>
  <c r="X36"/>
  <c r="W36"/>
  <c r="U36"/>
  <c r="K40"/>
  <c r="J40"/>
  <c r="T36"/>
  <c r="R36"/>
  <c r="K39"/>
  <c r="J39"/>
  <c r="Q36"/>
  <c r="O36"/>
  <c r="K38"/>
  <c r="J38"/>
  <c r="N36"/>
  <c r="L36"/>
  <c r="Z35"/>
  <c r="X35"/>
  <c r="H41"/>
  <c r="G41"/>
  <c r="W35"/>
  <c r="U35"/>
  <c r="H40"/>
  <c r="G40"/>
  <c r="T35"/>
  <c r="R35"/>
  <c r="H39"/>
  <c r="G39"/>
  <c r="Q35"/>
  <c r="O35"/>
  <c r="N35"/>
  <c r="L35"/>
  <c r="Z34"/>
  <c r="X34"/>
  <c r="W34"/>
  <c r="U34"/>
  <c r="E40"/>
  <c r="D40"/>
  <c r="T34"/>
  <c r="R34"/>
  <c r="E39"/>
  <c r="D39"/>
  <c r="Q34"/>
  <c r="O34"/>
  <c r="N34"/>
  <c r="L34"/>
  <c r="K34"/>
  <c r="I34"/>
  <c r="E36"/>
  <c r="D36"/>
  <c r="H34"/>
  <c r="F34"/>
  <c r="E35"/>
  <c r="D35"/>
  <c r="Z30"/>
  <c r="X30"/>
  <c r="W31"/>
  <c r="V31"/>
  <c r="Z29"/>
  <c r="X29"/>
  <c r="W29"/>
  <c r="U29"/>
  <c r="Z28"/>
  <c r="X28"/>
  <c r="W28"/>
  <c r="U28"/>
  <c r="Q30"/>
  <c r="P30"/>
  <c r="T28"/>
  <c r="R28"/>
  <c r="Q29"/>
  <c r="P29"/>
  <c r="Z27"/>
  <c r="X27"/>
  <c r="W27"/>
  <c r="U27"/>
  <c r="T27"/>
  <c r="R27"/>
  <c r="N29"/>
  <c r="M29"/>
  <c r="Q27"/>
  <c r="O27"/>
  <c r="N28"/>
  <c r="M28"/>
  <c r="Z26"/>
  <c r="X26"/>
  <c r="K31"/>
  <c r="J31"/>
  <c r="W26"/>
  <c r="U26"/>
  <c r="K30"/>
  <c r="J30"/>
  <c r="T26"/>
  <c r="R26"/>
  <c r="K29"/>
  <c r="J29"/>
  <c r="Q26"/>
  <c r="O26"/>
  <c r="K28"/>
  <c r="J28"/>
  <c r="N26"/>
  <c r="L26"/>
  <c r="K27"/>
  <c r="J27"/>
  <c r="Z25"/>
  <c r="X25"/>
  <c r="W25"/>
  <c r="U25"/>
  <c r="T25"/>
  <c r="R25"/>
  <c r="H29"/>
  <c r="G29"/>
  <c r="Q25"/>
  <c r="O25"/>
  <c r="H28"/>
  <c r="G28"/>
  <c r="N25"/>
  <c r="L25"/>
  <c r="H27"/>
  <c r="G27"/>
  <c r="Z24"/>
  <c r="X24"/>
  <c r="E31"/>
  <c r="D31"/>
  <c r="W24"/>
  <c r="U24"/>
  <c r="T24"/>
  <c r="R24"/>
  <c r="E29"/>
  <c r="D29"/>
  <c r="Q24"/>
  <c r="O24"/>
  <c r="E28"/>
  <c r="D28"/>
  <c r="N24"/>
  <c r="L24"/>
  <c r="E27"/>
  <c r="D27"/>
  <c r="K24"/>
  <c r="I24"/>
  <c r="E26"/>
  <c r="D26"/>
  <c r="H24"/>
  <c r="F24"/>
  <c r="E25"/>
  <c r="D25"/>
  <c r="Z20"/>
  <c r="X20"/>
  <c r="W21"/>
  <c r="V21"/>
  <c r="Z19"/>
  <c r="X19"/>
  <c r="T21"/>
  <c r="S21"/>
  <c r="W19"/>
  <c r="U19"/>
  <c r="T20"/>
  <c r="S20"/>
  <c r="Z18"/>
  <c r="X18"/>
  <c r="Q21"/>
  <c r="P21"/>
  <c r="W18"/>
  <c r="U18"/>
  <c r="T18"/>
  <c r="R18"/>
  <c r="Z17"/>
  <c r="X17"/>
  <c r="N21"/>
  <c r="M21"/>
  <c r="W17"/>
  <c r="U17"/>
  <c r="N20"/>
  <c r="M20"/>
  <c r="T17"/>
  <c r="R17"/>
  <c r="Q17"/>
  <c r="O17"/>
  <c r="N18"/>
  <c r="M18"/>
  <c r="Z16"/>
  <c r="X16"/>
  <c r="K21"/>
  <c r="J21"/>
  <c r="W16"/>
  <c r="U16"/>
  <c r="K20"/>
  <c r="J20"/>
  <c r="T16"/>
  <c r="R16"/>
  <c r="K19"/>
  <c r="J19"/>
  <c r="Q16"/>
  <c r="O16"/>
  <c r="K18"/>
  <c r="J18"/>
  <c r="N16"/>
  <c r="L16"/>
  <c r="Z15"/>
  <c r="X15"/>
  <c r="H21"/>
  <c r="G21"/>
  <c r="W15"/>
  <c r="U15"/>
  <c r="H20"/>
  <c r="G20"/>
  <c r="T15"/>
  <c r="R15"/>
  <c r="H19"/>
  <c r="G19"/>
  <c r="Q15"/>
  <c r="O15"/>
  <c r="H18"/>
  <c r="G18"/>
  <c r="N15"/>
  <c r="L15"/>
  <c r="Z14"/>
  <c r="X14"/>
  <c r="E21"/>
  <c r="D21"/>
  <c r="W14"/>
  <c r="U14"/>
  <c r="E20"/>
  <c r="D20"/>
  <c r="T14"/>
  <c r="R14"/>
  <c r="E19"/>
  <c r="D19"/>
  <c r="Q14"/>
  <c r="O14"/>
  <c r="E18"/>
  <c r="D18"/>
  <c r="N14"/>
  <c r="L14"/>
  <c r="K14"/>
  <c r="I14"/>
  <c r="E16"/>
  <c r="D16"/>
  <c r="H14"/>
  <c r="F14"/>
  <c r="E15"/>
  <c r="D15"/>
  <c r="AH161"/>
  <c r="AH160"/>
  <c r="U161"/>
  <c r="W161"/>
  <c r="V161"/>
  <c r="AH159"/>
  <c r="R161"/>
  <c r="R160"/>
  <c r="AH158"/>
  <c r="O161"/>
  <c r="Q161"/>
  <c r="P161"/>
  <c r="O160"/>
  <c r="V158"/>
  <c r="O159"/>
  <c r="AH157"/>
  <c r="L161"/>
  <c r="N161"/>
  <c r="M161"/>
  <c r="L160"/>
  <c r="N160"/>
  <c r="M160"/>
  <c r="L159"/>
  <c r="N159"/>
  <c r="M159"/>
  <c r="L158"/>
  <c r="P157"/>
  <c r="AH156"/>
  <c r="I161"/>
  <c r="K161"/>
  <c r="J161"/>
  <c r="I160"/>
  <c r="V156"/>
  <c r="I159"/>
  <c r="I158"/>
  <c r="P156"/>
  <c r="K158"/>
  <c r="J158"/>
  <c r="I157"/>
  <c r="K157"/>
  <c r="J157"/>
  <c r="AH155"/>
  <c r="F161"/>
  <c r="F160"/>
  <c r="V155"/>
  <c r="H160"/>
  <c r="G160"/>
  <c r="F159"/>
  <c r="H159"/>
  <c r="G159"/>
  <c r="F158"/>
  <c r="P155"/>
  <c r="F157"/>
  <c r="J155"/>
  <c r="AH154"/>
  <c r="C161"/>
  <c r="C160"/>
  <c r="V154"/>
  <c r="E160"/>
  <c r="D160"/>
  <c r="C159"/>
  <c r="E159"/>
  <c r="D159"/>
  <c r="C158"/>
  <c r="P154"/>
  <c r="C157"/>
  <c r="C156"/>
  <c r="J154"/>
  <c r="E156"/>
  <c r="D156"/>
  <c r="C155"/>
  <c r="E155"/>
  <c r="D155"/>
  <c r="AH151"/>
  <c r="AH150"/>
  <c r="U151"/>
  <c r="W151"/>
  <c r="V151"/>
  <c r="AH149"/>
  <c r="R151"/>
  <c r="R150"/>
  <c r="AH148"/>
  <c r="O151"/>
  <c r="Q151"/>
  <c r="P151"/>
  <c r="O150"/>
  <c r="V148"/>
  <c r="O149"/>
  <c r="AH147"/>
  <c r="L151"/>
  <c r="N151"/>
  <c r="M151"/>
  <c r="L150"/>
  <c r="V147"/>
  <c r="L149"/>
  <c r="L148"/>
  <c r="P147"/>
  <c r="N148"/>
  <c r="M148"/>
  <c r="AH146"/>
  <c r="I151"/>
  <c r="I150"/>
  <c r="V146"/>
  <c r="K150"/>
  <c r="J150"/>
  <c r="I149"/>
  <c r="K149"/>
  <c r="J149"/>
  <c r="I148"/>
  <c r="P146"/>
  <c r="I147"/>
  <c r="AH145"/>
  <c r="F151"/>
  <c r="H151"/>
  <c r="G151"/>
  <c r="F150"/>
  <c r="V145"/>
  <c r="F149"/>
  <c r="F148"/>
  <c r="P145"/>
  <c r="H148"/>
  <c r="G148"/>
  <c r="F147"/>
  <c r="H147"/>
  <c r="G147"/>
  <c r="J145"/>
  <c r="AH144"/>
  <c r="C151"/>
  <c r="E151"/>
  <c r="D151"/>
  <c r="C150"/>
  <c r="E150"/>
  <c r="D150"/>
  <c r="C149"/>
  <c r="E149"/>
  <c r="D149"/>
  <c r="C148"/>
  <c r="P144"/>
  <c r="C147"/>
  <c r="C146"/>
  <c r="C145"/>
  <c r="G144"/>
  <c r="E145"/>
  <c r="D145"/>
  <c r="U141"/>
  <c r="W141"/>
  <c r="V141"/>
  <c r="R141"/>
  <c r="AD141" s="1"/>
  <c r="Y139"/>
  <c r="R140"/>
  <c r="O141"/>
  <c r="O140"/>
  <c r="O139"/>
  <c r="L141"/>
  <c r="Y137"/>
  <c r="N141"/>
  <c r="M141" s="1"/>
  <c r="L140"/>
  <c r="N140"/>
  <c r="M140"/>
  <c r="L139"/>
  <c r="N139"/>
  <c r="M139" s="1"/>
  <c r="L138"/>
  <c r="N138"/>
  <c r="M138" s="1"/>
  <c r="I141"/>
  <c r="K141"/>
  <c r="J141" s="1"/>
  <c r="I140"/>
  <c r="K140"/>
  <c r="J140"/>
  <c r="I139"/>
  <c r="K139"/>
  <c r="J139" s="1"/>
  <c r="I138"/>
  <c r="P136"/>
  <c r="I137"/>
  <c r="F141"/>
  <c r="F140"/>
  <c r="F139"/>
  <c r="S135"/>
  <c r="H139"/>
  <c r="G139" s="1"/>
  <c r="F138"/>
  <c r="H138"/>
  <c r="G138" s="1"/>
  <c r="F137"/>
  <c r="H137"/>
  <c r="G137" s="1"/>
  <c r="C141"/>
  <c r="E141"/>
  <c r="D141" s="1"/>
  <c r="C140"/>
  <c r="E140"/>
  <c r="D140"/>
  <c r="C139"/>
  <c r="E139"/>
  <c r="D139" s="1"/>
  <c r="C138"/>
  <c r="P134"/>
  <c r="C137"/>
  <c r="C136"/>
  <c r="J134"/>
  <c r="E136"/>
  <c r="D136" s="1"/>
  <c r="C135"/>
  <c r="E135"/>
  <c r="D135" s="1"/>
  <c r="U131"/>
  <c r="W131"/>
  <c r="V131" s="1"/>
  <c r="R131"/>
  <c r="Y129"/>
  <c r="R130"/>
  <c r="O131"/>
  <c r="O130"/>
  <c r="V128"/>
  <c r="Q130"/>
  <c r="P130" s="1"/>
  <c r="O129"/>
  <c r="Q129"/>
  <c r="P129"/>
  <c r="L131"/>
  <c r="Y127"/>
  <c r="L130"/>
  <c r="L129"/>
  <c r="S127"/>
  <c r="N129"/>
  <c r="M129"/>
  <c r="L128"/>
  <c r="N128"/>
  <c r="M128" s="1"/>
  <c r="I131"/>
  <c r="K131"/>
  <c r="J131" s="1"/>
  <c r="I130"/>
  <c r="V126"/>
  <c r="I129"/>
  <c r="I128"/>
  <c r="P126"/>
  <c r="K128"/>
  <c r="J128" s="1"/>
  <c r="I127"/>
  <c r="K127"/>
  <c r="J127" s="1"/>
  <c r="F131"/>
  <c r="Y125"/>
  <c r="F130"/>
  <c r="F129"/>
  <c r="S125"/>
  <c r="H129"/>
  <c r="G129"/>
  <c r="F128"/>
  <c r="H128"/>
  <c r="G128" s="1"/>
  <c r="F127"/>
  <c r="H127"/>
  <c r="G127" s="1"/>
  <c r="C131"/>
  <c r="E131"/>
  <c r="D131" s="1"/>
  <c r="C130"/>
  <c r="V124"/>
  <c r="C129"/>
  <c r="C128"/>
  <c r="P124"/>
  <c r="E128"/>
  <c r="D128" s="1"/>
  <c r="C127"/>
  <c r="E127"/>
  <c r="D127" s="1"/>
  <c r="C126"/>
  <c r="J124"/>
  <c r="C125"/>
  <c r="W121"/>
  <c r="V121"/>
  <c r="U121"/>
  <c r="O121"/>
  <c r="I121"/>
  <c r="Y120"/>
  <c r="R120"/>
  <c r="N120"/>
  <c r="M120" s="1"/>
  <c r="L120"/>
  <c r="R121"/>
  <c r="V119"/>
  <c r="O119"/>
  <c r="Y118"/>
  <c r="O120"/>
  <c r="S118"/>
  <c r="L118"/>
  <c r="F118"/>
  <c r="L121"/>
  <c r="V117"/>
  <c r="L119"/>
  <c r="N119"/>
  <c r="M119" s="1"/>
  <c r="P117"/>
  <c r="K117"/>
  <c r="J117" s="1"/>
  <c r="I117"/>
  <c r="E117"/>
  <c r="D117"/>
  <c r="C117"/>
  <c r="Y116"/>
  <c r="S116"/>
  <c r="I118"/>
  <c r="F121"/>
  <c r="V115"/>
  <c r="F119"/>
  <c r="P115"/>
  <c r="F117"/>
  <c r="H117"/>
  <c r="G117" s="1"/>
  <c r="J115"/>
  <c r="C115"/>
  <c r="C121"/>
  <c r="Y114"/>
  <c r="C120"/>
  <c r="E120"/>
  <c r="D120"/>
  <c r="C119"/>
  <c r="S114"/>
  <c r="C118"/>
  <c r="C116"/>
  <c r="G114"/>
  <c r="R111"/>
  <c r="Y109"/>
  <c r="O111"/>
  <c r="O110"/>
  <c r="V108"/>
  <c r="O109"/>
  <c r="L111"/>
  <c r="Y107"/>
  <c r="L110"/>
  <c r="L109"/>
  <c r="S107"/>
  <c r="L108"/>
  <c r="I111"/>
  <c r="I110"/>
  <c r="V106"/>
  <c r="K110"/>
  <c r="J110" s="1"/>
  <c r="I109"/>
  <c r="K109"/>
  <c r="J109" s="1"/>
  <c r="I108"/>
  <c r="P106"/>
  <c r="I107"/>
  <c r="F111"/>
  <c r="Y105"/>
  <c r="F110"/>
  <c r="H110"/>
  <c r="G110"/>
  <c r="F109"/>
  <c r="S105"/>
  <c r="F108"/>
  <c r="F107"/>
  <c r="C111"/>
  <c r="C110"/>
  <c r="V104"/>
  <c r="E110"/>
  <c r="D110" s="1"/>
  <c r="C109"/>
  <c r="E109"/>
  <c r="D109" s="1"/>
  <c r="C108"/>
  <c r="P104"/>
  <c r="C107"/>
  <c r="J104"/>
  <c r="E106"/>
  <c r="D106" s="1"/>
  <c r="C105"/>
  <c r="E105"/>
  <c r="D105"/>
  <c r="U101"/>
  <c r="R101"/>
  <c r="Y99"/>
  <c r="T101"/>
  <c r="S101"/>
  <c r="O101"/>
  <c r="O100"/>
  <c r="V98"/>
  <c r="O99"/>
  <c r="L101"/>
  <c r="Y97"/>
  <c r="N101"/>
  <c r="M101"/>
  <c r="L100"/>
  <c r="N100"/>
  <c r="M100"/>
  <c r="L99"/>
  <c r="S97"/>
  <c r="I101"/>
  <c r="K101"/>
  <c r="J101"/>
  <c r="I100"/>
  <c r="K100"/>
  <c r="J100"/>
  <c r="I99"/>
  <c r="K99"/>
  <c r="J99"/>
  <c r="P96"/>
  <c r="I97"/>
  <c r="F101"/>
  <c r="Y95"/>
  <c r="F100"/>
  <c r="F99"/>
  <c r="S95"/>
  <c r="H99"/>
  <c r="G99" s="1"/>
  <c r="G98"/>
  <c r="F97"/>
  <c r="C101"/>
  <c r="C100"/>
  <c r="V94"/>
  <c r="C99"/>
  <c r="P94"/>
  <c r="C97"/>
  <c r="C96"/>
  <c r="J94"/>
  <c r="E96"/>
  <c r="D96" s="1"/>
  <c r="C95"/>
  <c r="U91"/>
  <c r="W91"/>
  <c r="V91" s="1"/>
  <c r="R91"/>
  <c r="Y89"/>
  <c r="R90"/>
  <c r="O91"/>
  <c r="O90"/>
  <c r="V88"/>
  <c r="Q90"/>
  <c r="P90" s="1"/>
  <c r="O89"/>
  <c r="Q89"/>
  <c r="P89" s="1"/>
  <c r="L91"/>
  <c r="Y87"/>
  <c r="L90"/>
  <c r="L89"/>
  <c r="S87"/>
  <c r="N89"/>
  <c r="M89" s="1"/>
  <c r="L88"/>
  <c r="N88"/>
  <c r="M88" s="1"/>
  <c r="I91"/>
  <c r="I90"/>
  <c r="V86"/>
  <c r="I89"/>
  <c r="I88"/>
  <c r="P86"/>
  <c r="K88"/>
  <c r="J88" s="1"/>
  <c r="I87"/>
  <c r="K87"/>
  <c r="J87" s="1"/>
  <c r="F91"/>
  <c r="Y85"/>
  <c r="F90"/>
  <c r="F89"/>
  <c r="S85"/>
  <c r="H89"/>
  <c r="G89"/>
  <c r="F88"/>
  <c r="F87"/>
  <c r="H87"/>
  <c r="G87"/>
  <c r="C91"/>
  <c r="E91"/>
  <c r="D91" s="1"/>
  <c r="C90"/>
  <c r="V84"/>
  <c r="C89"/>
  <c r="C88"/>
  <c r="P84"/>
  <c r="E88"/>
  <c r="D88" s="1"/>
  <c r="C87"/>
  <c r="E87"/>
  <c r="D87" s="1"/>
  <c r="C86"/>
  <c r="J84"/>
  <c r="C85"/>
  <c r="U81"/>
  <c r="R81"/>
  <c r="Y79"/>
  <c r="R80"/>
  <c r="O81"/>
  <c r="O80"/>
  <c r="V78"/>
  <c r="Q80"/>
  <c r="P80" s="1"/>
  <c r="O79"/>
  <c r="Q79"/>
  <c r="P79" s="1"/>
  <c r="L81"/>
  <c r="Y77"/>
  <c r="L80"/>
  <c r="L79"/>
  <c r="S77"/>
  <c r="L78"/>
  <c r="N78"/>
  <c r="M78"/>
  <c r="I81"/>
  <c r="K81"/>
  <c r="J81" s="1"/>
  <c r="I80"/>
  <c r="V76"/>
  <c r="I79"/>
  <c r="I78"/>
  <c r="P76"/>
  <c r="K78"/>
  <c r="J78" s="1"/>
  <c r="I77"/>
  <c r="K77"/>
  <c r="J77" s="1"/>
  <c r="F81"/>
  <c r="Y75"/>
  <c r="F80"/>
  <c r="F79"/>
  <c r="S75"/>
  <c r="H79"/>
  <c r="G79" s="1"/>
  <c r="F78"/>
  <c r="H78"/>
  <c r="G78" s="1"/>
  <c r="F77"/>
  <c r="H77"/>
  <c r="G77" s="1"/>
  <c r="C81"/>
  <c r="E81"/>
  <c r="D81" s="1"/>
  <c r="C80"/>
  <c r="V74"/>
  <c r="C79"/>
  <c r="C78"/>
  <c r="P74"/>
  <c r="E78"/>
  <c r="D78" s="1"/>
  <c r="C77"/>
  <c r="E77"/>
  <c r="D77" s="1"/>
  <c r="C76"/>
  <c r="J74"/>
  <c r="C75"/>
  <c r="U71"/>
  <c r="O71"/>
  <c r="I71"/>
  <c r="C71"/>
  <c r="Y70"/>
  <c r="T70"/>
  <c r="S70"/>
  <c r="R70"/>
  <c r="N70"/>
  <c r="M70"/>
  <c r="L70"/>
  <c r="H70"/>
  <c r="G70"/>
  <c r="F70"/>
  <c r="R71"/>
  <c r="V69"/>
  <c r="O69"/>
  <c r="I69"/>
  <c r="C69"/>
  <c r="Y68"/>
  <c r="O70"/>
  <c r="S68"/>
  <c r="L68"/>
  <c r="F68"/>
  <c r="L71"/>
  <c r="N71"/>
  <c r="M71"/>
  <c r="V67"/>
  <c r="L69"/>
  <c r="P67"/>
  <c r="I67"/>
  <c r="C67"/>
  <c r="Y66"/>
  <c r="I70"/>
  <c r="S66"/>
  <c r="I68"/>
  <c r="K68"/>
  <c r="J68"/>
  <c r="F71"/>
  <c r="H71"/>
  <c r="G71"/>
  <c r="V65"/>
  <c r="F69"/>
  <c r="P65"/>
  <c r="F67"/>
  <c r="H67"/>
  <c r="G67"/>
  <c r="J65"/>
  <c r="E65"/>
  <c r="D65"/>
  <c r="C65"/>
  <c r="Y64"/>
  <c r="C70"/>
  <c r="E70"/>
  <c r="D70"/>
  <c r="S64"/>
  <c r="C68"/>
  <c r="C66"/>
  <c r="G64"/>
  <c r="U61"/>
  <c r="W61"/>
  <c r="V61"/>
  <c r="R61"/>
  <c r="Y59"/>
  <c r="R60"/>
  <c r="O61"/>
  <c r="O60"/>
  <c r="V58"/>
  <c r="Q60"/>
  <c r="P60"/>
  <c r="O59"/>
  <c r="Q59"/>
  <c r="P59"/>
  <c r="L61"/>
  <c r="Y57"/>
  <c r="L60"/>
  <c r="L59"/>
  <c r="S57"/>
  <c r="N59"/>
  <c r="M59"/>
  <c r="L58"/>
  <c r="N58"/>
  <c r="M58"/>
  <c r="I61"/>
  <c r="K61"/>
  <c r="J61"/>
  <c r="I60"/>
  <c r="V56"/>
  <c r="I59"/>
  <c r="I58"/>
  <c r="P56"/>
  <c r="K58"/>
  <c r="J58"/>
  <c r="I57"/>
  <c r="K57"/>
  <c r="J57"/>
  <c r="F61"/>
  <c r="Y55"/>
  <c r="F60"/>
  <c r="F59"/>
  <c r="S55"/>
  <c r="H59"/>
  <c r="G59"/>
  <c r="F58"/>
  <c r="H58"/>
  <c r="G58"/>
  <c r="F57"/>
  <c r="H57"/>
  <c r="G57"/>
  <c r="C61"/>
  <c r="E61"/>
  <c r="D61"/>
  <c r="C60"/>
  <c r="V54"/>
  <c r="C59"/>
  <c r="C58"/>
  <c r="P54"/>
  <c r="E58"/>
  <c r="D58"/>
  <c r="C57"/>
  <c r="E57"/>
  <c r="D57"/>
  <c r="C56"/>
  <c r="J54"/>
  <c r="C55"/>
  <c r="U51"/>
  <c r="R51"/>
  <c r="Y49"/>
  <c r="T51"/>
  <c r="S51"/>
  <c r="R50"/>
  <c r="T50"/>
  <c r="S50"/>
  <c r="O51"/>
  <c r="Q51"/>
  <c r="P51"/>
  <c r="O50"/>
  <c r="V48"/>
  <c r="O49"/>
  <c r="L51"/>
  <c r="Y47"/>
  <c r="N51"/>
  <c r="M51"/>
  <c r="L50"/>
  <c r="N50"/>
  <c r="M50"/>
  <c r="L49"/>
  <c r="S47"/>
  <c r="L48"/>
  <c r="I51"/>
  <c r="I50"/>
  <c r="V46"/>
  <c r="K50"/>
  <c r="J50"/>
  <c r="I49"/>
  <c r="K49"/>
  <c r="J49"/>
  <c r="I48"/>
  <c r="P46"/>
  <c r="I47"/>
  <c r="F51"/>
  <c r="Y45"/>
  <c r="H51"/>
  <c r="G51"/>
  <c r="F50"/>
  <c r="H50"/>
  <c r="G50"/>
  <c r="F49"/>
  <c r="S45"/>
  <c r="F48"/>
  <c r="F47"/>
  <c r="C51"/>
  <c r="C50"/>
  <c r="V44"/>
  <c r="E50"/>
  <c r="D50"/>
  <c r="C49"/>
  <c r="E49"/>
  <c r="D49"/>
  <c r="C48"/>
  <c r="P44"/>
  <c r="C47"/>
  <c r="C46"/>
  <c r="J44"/>
  <c r="E46"/>
  <c r="D46"/>
  <c r="C45"/>
  <c r="E45"/>
  <c r="D45"/>
  <c r="U41"/>
  <c r="W41"/>
  <c r="V41"/>
  <c r="R41"/>
  <c r="Y39"/>
  <c r="R40"/>
  <c r="O41"/>
  <c r="O40"/>
  <c r="V38"/>
  <c r="Q40"/>
  <c r="P40"/>
  <c r="O39"/>
  <c r="Q39"/>
  <c r="P39"/>
  <c r="L41"/>
  <c r="Y37"/>
  <c r="L40"/>
  <c r="L39"/>
  <c r="S37"/>
  <c r="N39"/>
  <c r="M39"/>
  <c r="L38"/>
  <c r="N38"/>
  <c r="M38"/>
  <c r="I41"/>
  <c r="K41"/>
  <c r="J41"/>
  <c r="I40"/>
  <c r="V36"/>
  <c r="I39"/>
  <c r="I38"/>
  <c r="P36"/>
  <c r="I37"/>
  <c r="K37"/>
  <c r="J37"/>
  <c r="F41"/>
  <c r="Y35"/>
  <c r="F40"/>
  <c r="F39"/>
  <c r="S35"/>
  <c r="F38"/>
  <c r="H38"/>
  <c r="G38"/>
  <c r="F37"/>
  <c r="H37"/>
  <c r="G37"/>
  <c r="C41"/>
  <c r="E41"/>
  <c r="D41"/>
  <c r="C40"/>
  <c r="V34"/>
  <c r="C39"/>
  <c r="C38"/>
  <c r="P34"/>
  <c r="E38"/>
  <c r="D38"/>
  <c r="C37"/>
  <c r="E37"/>
  <c r="D37"/>
  <c r="C36"/>
  <c r="J34"/>
  <c r="C35"/>
  <c r="U31"/>
  <c r="R31"/>
  <c r="Y29"/>
  <c r="T31"/>
  <c r="S31"/>
  <c r="R30"/>
  <c r="T30"/>
  <c r="S30"/>
  <c r="O31"/>
  <c r="Q31"/>
  <c r="P31"/>
  <c r="O30"/>
  <c r="V28"/>
  <c r="O29"/>
  <c r="L31"/>
  <c r="Y27"/>
  <c r="N31"/>
  <c r="M31"/>
  <c r="L30"/>
  <c r="N30"/>
  <c r="M30"/>
  <c r="L29"/>
  <c r="S27"/>
  <c r="L28"/>
  <c r="I31"/>
  <c r="I30"/>
  <c r="V26"/>
  <c r="I29"/>
  <c r="I28"/>
  <c r="P26"/>
  <c r="I27"/>
  <c r="F31"/>
  <c r="Y25"/>
  <c r="H31"/>
  <c r="G31"/>
  <c r="F30"/>
  <c r="H30"/>
  <c r="G30"/>
  <c r="F29"/>
  <c r="S25"/>
  <c r="F28"/>
  <c r="F27"/>
  <c r="C31"/>
  <c r="C30"/>
  <c r="V24"/>
  <c r="E30"/>
  <c r="D30"/>
  <c r="C29"/>
  <c r="C28"/>
  <c r="P24"/>
  <c r="C27"/>
  <c r="C26"/>
  <c r="J24"/>
  <c r="C25"/>
  <c r="U21"/>
  <c r="R21"/>
  <c r="Y19"/>
  <c r="R20"/>
  <c r="O21"/>
  <c r="O20"/>
  <c r="V18"/>
  <c r="Q20"/>
  <c r="P20"/>
  <c r="O19"/>
  <c r="Q19"/>
  <c r="P19"/>
  <c r="L21"/>
  <c r="Y17"/>
  <c r="L20"/>
  <c r="L19"/>
  <c r="S17"/>
  <c r="N19"/>
  <c r="M19"/>
  <c r="L18"/>
  <c r="I21"/>
  <c r="I20"/>
  <c r="V16"/>
  <c r="I19"/>
  <c r="I18"/>
  <c r="P16"/>
  <c r="I17"/>
  <c r="K17"/>
  <c r="J17"/>
  <c r="F21"/>
  <c r="Y15"/>
  <c r="F20"/>
  <c r="F19"/>
  <c r="S15"/>
  <c r="F18"/>
  <c r="F17"/>
  <c r="H17"/>
  <c r="G17"/>
  <c r="C21"/>
  <c r="C20"/>
  <c r="V14"/>
  <c r="C19"/>
  <c r="C18"/>
  <c r="P14"/>
  <c r="C17"/>
  <c r="E17"/>
  <c r="D17"/>
  <c r="C16"/>
  <c r="J14"/>
  <c r="C15"/>
  <c r="R7"/>
  <c r="T7"/>
  <c r="W6"/>
  <c r="U6"/>
  <c r="X5"/>
  <c r="Z5"/>
  <c r="Q4"/>
  <c r="O4"/>
  <c r="U7"/>
  <c r="W7"/>
  <c r="W9"/>
  <c r="V9"/>
  <c r="U9"/>
  <c r="X8"/>
  <c r="Z8"/>
  <c r="Z6"/>
  <c r="X6"/>
  <c r="O5"/>
  <c r="Q5"/>
  <c r="L5"/>
  <c r="N5"/>
  <c r="F7"/>
  <c r="K4"/>
  <c r="I4"/>
  <c r="T4"/>
  <c r="R4"/>
  <c r="X7"/>
  <c r="Z7"/>
  <c r="W8"/>
  <c r="U8"/>
  <c r="L6"/>
  <c r="N6"/>
  <c r="I7"/>
  <c r="Q6"/>
  <c r="O6"/>
  <c r="R5"/>
  <c r="T5"/>
  <c r="Z9"/>
  <c r="X9"/>
  <c r="W4"/>
  <c r="U4"/>
  <c r="O7"/>
  <c r="Q7"/>
  <c r="R8"/>
  <c r="T8"/>
  <c r="X10"/>
  <c r="Z10"/>
  <c r="T6"/>
  <c r="R6"/>
  <c r="W5"/>
  <c r="U5"/>
  <c r="N4"/>
  <c r="M104"/>
  <c r="L4"/>
  <c r="Z4"/>
  <c r="X4"/>
  <c r="H4"/>
  <c r="F4"/>
  <c r="M4"/>
  <c r="M14"/>
  <c r="M15"/>
  <c r="M16"/>
  <c r="M24"/>
  <c r="M25"/>
  <c r="M26"/>
  <c r="M34"/>
  <c r="M35"/>
  <c r="M36"/>
  <c r="M44"/>
  <c r="M45"/>
  <c r="M46"/>
  <c r="M55"/>
  <c r="M56"/>
  <c r="M66"/>
  <c r="M114"/>
  <c r="M115"/>
  <c r="M124"/>
  <c r="M125"/>
  <c r="M126"/>
  <c r="M134"/>
  <c r="V134"/>
  <c r="M135"/>
  <c r="Y135"/>
  <c r="M136"/>
  <c r="V136"/>
  <c r="S137"/>
  <c r="V138"/>
  <c r="M144"/>
  <c r="V144"/>
  <c r="M145"/>
  <c r="V149"/>
  <c r="M154"/>
  <c r="M155"/>
  <c r="V159"/>
  <c r="C7"/>
  <c r="M64"/>
  <c r="M65"/>
  <c r="M74"/>
  <c r="M75"/>
  <c r="M76"/>
  <c r="M84"/>
  <c r="M85"/>
  <c r="M86"/>
  <c r="M94"/>
  <c r="M95"/>
  <c r="M96"/>
  <c r="M105"/>
  <c r="M106"/>
  <c r="M116"/>
  <c r="M146"/>
  <c r="M156"/>
  <c r="V157"/>
  <c r="AF155"/>
  <c r="AC155"/>
  <c r="AB155"/>
  <c r="AF156"/>
  <c r="AC156"/>
  <c r="AB156"/>
  <c r="AD156"/>
  <c r="AA156"/>
  <c r="AF158"/>
  <c r="AC158"/>
  <c r="AB158"/>
  <c r="AD158"/>
  <c r="AA158"/>
  <c r="AD159"/>
  <c r="AA159"/>
  <c r="AF161"/>
  <c r="AC161"/>
  <c r="AB161"/>
  <c r="AD155"/>
  <c r="AA155"/>
  <c r="AF157"/>
  <c r="AC157"/>
  <c r="AB157"/>
  <c r="AD157"/>
  <c r="AA157"/>
  <c r="AF159"/>
  <c r="AC159"/>
  <c r="AB159"/>
  <c r="AF160"/>
  <c r="AC160"/>
  <c r="AB160"/>
  <c r="AD160"/>
  <c r="AA160"/>
  <c r="AD161"/>
  <c r="AA161"/>
  <c r="G154"/>
  <c r="S154"/>
  <c r="Y154"/>
  <c r="AA154"/>
  <c r="AC154"/>
  <c r="AB154"/>
  <c r="AF154"/>
  <c r="S155"/>
  <c r="Y155"/>
  <c r="S156"/>
  <c r="Y156"/>
  <c r="S157"/>
  <c r="Y157"/>
  <c r="S158"/>
  <c r="Y158"/>
  <c r="Y159"/>
  <c r="Y160"/>
  <c r="AD154"/>
  <c r="AF145"/>
  <c r="AC145"/>
  <c r="AB145"/>
  <c r="AD145"/>
  <c r="AA145"/>
  <c r="AD146"/>
  <c r="AA146"/>
  <c r="AF148"/>
  <c r="AC148"/>
  <c r="AB148"/>
  <c r="AD148"/>
  <c r="AA148"/>
  <c r="AD149"/>
  <c r="AA149"/>
  <c r="AF151"/>
  <c r="AC151"/>
  <c r="AB151"/>
  <c r="AF146"/>
  <c r="AC146"/>
  <c r="AB146"/>
  <c r="AF147"/>
  <c r="AC147"/>
  <c r="AB147"/>
  <c r="AD147"/>
  <c r="AA147"/>
  <c r="AF149"/>
  <c r="AC149"/>
  <c r="AB149"/>
  <c r="AF150"/>
  <c r="AC150"/>
  <c r="AB150"/>
  <c r="AD150"/>
  <c r="AA150"/>
  <c r="AD151"/>
  <c r="AA151"/>
  <c r="S144"/>
  <c r="Y144"/>
  <c r="AA144"/>
  <c r="AC144"/>
  <c r="AB144"/>
  <c r="AF144"/>
  <c r="S145"/>
  <c r="Y145"/>
  <c r="S146"/>
  <c r="Y146"/>
  <c r="S147"/>
  <c r="Y147"/>
  <c r="S148"/>
  <c r="Y148"/>
  <c r="Y149"/>
  <c r="Y150"/>
  <c r="J144"/>
  <c r="AD144"/>
  <c r="G134"/>
  <c r="S134"/>
  <c r="J135"/>
  <c r="P135"/>
  <c r="V135"/>
  <c r="S136"/>
  <c r="Y136"/>
  <c r="P137"/>
  <c r="V137"/>
  <c r="S138"/>
  <c r="Y138"/>
  <c r="V139"/>
  <c r="Y140"/>
  <c r="G124"/>
  <c r="S124"/>
  <c r="Y124"/>
  <c r="J125"/>
  <c r="P125"/>
  <c r="V125"/>
  <c r="S126"/>
  <c r="Y126"/>
  <c r="P127"/>
  <c r="V127"/>
  <c r="S128"/>
  <c r="Y128"/>
  <c r="V129"/>
  <c r="Y130"/>
  <c r="J114"/>
  <c r="P114"/>
  <c r="V114"/>
  <c r="S115"/>
  <c r="Y115"/>
  <c r="P116"/>
  <c r="V116"/>
  <c r="S117"/>
  <c r="Y117"/>
  <c r="V118"/>
  <c r="Y119"/>
  <c r="G104"/>
  <c r="S104"/>
  <c r="Y104"/>
  <c r="J105"/>
  <c r="P105"/>
  <c r="V105"/>
  <c r="S106"/>
  <c r="Y106"/>
  <c r="P107"/>
  <c r="V107"/>
  <c r="S108"/>
  <c r="Y108"/>
  <c r="V109"/>
  <c r="Y110"/>
  <c r="G94"/>
  <c r="S94"/>
  <c r="Y94"/>
  <c r="J95"/>
  <c r="P95"/>
  <c r="V95"/>
  <c r="S96"/>
  <c r="Y96"/>
  <c r="P97"/>
  <c r="V97"/>
  <c r="S98"/>
  <c r="Y98"/>
  <c r="V99"/>
  <c r="Y100"/>
  <c r="G84"/>
  <c r="S84"/>
  <c r="Y84"/>
  <c r="J85"/>
  <c r="P85"/>
  <c r="V85"/>
  <c r="S86"/>
  <c r="Y86"/>
  <c r="P87"/>
  <c r="V87"/>
  <c r="S88"/>
  <c r="Y88"/>
  <c r="V89"/>
  <c r="Y90"/>
  <c r="G74"/>
  <c r="S74"/>
  <c r="Y74"/>
  <c r="J75"/>
  <c r="P75"/>
  <c r="V75"/>
  <c r="S76"/>
  <c r="Y76"/>
  <c r="P77"/>
  <c r="V77"/>
  <c r="S78"/>
  <c r="Y78"/>
  <c r="V79"/>
  <c r="Y80"/>
  <c r="J64"/>
  <c r="P64"/>
  <c r="V64"/>
  <c r="S65"/>
  <c r="Y65"/>
  <c r="P66"/>
  <c r="V66"/>
  <c r="S67"/>
  <c r="Y67"/>
  <c r="V68"/>
  <c r="Y69"/>
  <c r="G54"/>
  <c r="S54"/>
  <c r="Y54"/>
  <c r="J55"/>
  <c r="P55"/>
  <c r="V55"/>
  <c r="S56"/>
  <c r="Y56"/>
  <c r="P57"/>
  <c r="V57"/>
  <c r="S58"/>
  <c r="Y58"/>
  <c r="V59"/>
  <c r="Y60"/>
  <c r="G44"/>
  <c r="S44"/>
  <c r="Y44"/>
  <c r="J45"/>
  <c r="P45"/>
  <c r="V45"/>
  <c r="S46"/>
  <c r="Y46"/>
  <c r="P47"/>
  <c r="V47"/>
  <c r="S48"/>
  <c r="Y48"/>
  <c r="V49"/>
  <c r="Y50"/>
  <c r="G34"/>
  <c r="S34"/>
  <c r="Y34"/>
  <c r="J35"/>
  <c r="P35"/>
  <c r="V35"/>
  <c r="S36"/>
  <c r="Y36"/>
  <c r="P37"/>
  <c r="V37"/>
  <c r="S38"/>
  <c r="Y38"/>
  <c r="V39"/>
  <c r="Y40"/>
  <c r="G24"/>
  <c r="S24"/>
  <c r="Y24"/>
  <c r="J25"/>
  <c r="P25"/>
  <c r="V25"/>
  <c r="S26"/>
  <c r="Y26"/>
  <c r="P27"/>
  <c r="V27"/>
  <c r="S28"/>
  <c r="Y28"/>
  <c r="V29"/>
  <c r="Y30"/>
  <c r="G14"/>
  <c r="S14"/>
  <c r="Y14"/>
  <c r="J15"/>
  <c r="P15"/>
  <c r="V15"/>
  <c r="S16"/>
  <c r="Y16"/>
  <c r="P17"/>
  <c r="V17"/>
  <c r="S18"/>
  <c r="Y18"/>
  <c r="V19"/>
  <c r="Y20"/>
  <c r="M5"/>
  <c r="M6"/>
  <c r="P7"/>
  <c r="S7"/>
  <c r="V7"/>
  <c r="Y7"/>
  <c r="AI159"/>
  <c r="AG159"/>
  <c r="AJ159"/>
  <c r="AI158"/>
  <c r="AJ158"/>
  <c r="AI154"/>
  <c r="AJ154"/>
  <c r="AI161"/>
  <c r="AJ161"/>
  <c r="AI160"/>
  <c r="AG160"/>
  <c r="AJ160"/>
  <c r="AI157"/>
  <c r="AJ157"/>
  <c r="AI155"/>
  <c r="AJ155"/>
  <c r="AI156"/>
  <c r="AJ156"/>
  <c r="AI144"/>
  <c r="AJ144"/>
  <c r="AI149"/>
  <c r="AG149"/>
  <c r="AJ149"/>
  <c r="AI148"/>
  <c r="AJ148"/>
  <c r="AI151"/>
  <c r="AJ151"/>
  <c r="AI150"/>
  <c r="AG150"/>
  <c r="AJ150"/>
  <c r="AI147"/>
  <c r="AJ147"/>
  <c r="AI146"/>
  <c r="AJ146"/>
  <c r="AI145"/>
  <c r="AJ145"/>
  <c r="C11"/>
  <c r="E11"/>
  <c r="F11"/>
  <c r="H11"/>
  <c r="G11"/>
  <c r="I11"/>
  <c r="K11"/>
  <c r="J11"/>
  <c r="L11"/>
  <c r="N11"/>
  <c r="M11"/>
  <c r="O11"/>
  <c r="Q11"/>
  <c r="P11"/>
  <c r="R11"/>
  <c r="T11"/>
  <c r="U11"/>
  <c r="W11"/>
  <c r="V11"/>
  <c r="C10"/>
  <c r="E10"/>
  <c r="F10"/>
  <c r="H10"/>
  <c r="I10"/>
  <c r="K10"/>
  <c r="J10"/>
  <c r="L10"/>
  <c r="N10"/>
  <c r="M10"/>
  <c r="O10"/>
  <c r="Q10"/>
  <c r="P10"/>
  <c r="R10"/>
  <c r="T10"/>
  <c r="S10"/>
  <c r="C9"/>
  <c r="E9"/>
  <c r="D9"/>
  <c r="F9"/>
  <c r="H9"/>
  <c r="G9"/>
  <c r="I9"/>
  <c r="K9"/>
  <c r="L9"/>
  <c r="N9"/>
  <c r="M9"/>
  <c r="O9"/>
  <c r="Q9"/>
  <c r="P9"/>
  <c r="C8"/>
  <c r="E8"/>
  <c r="D8"/>
  <c r="F8"/>
  <c r="H8"/>
  <c r="G8"/>
  <c r="I8"/>
  <c r="K8"/>
  <c r="L8"/>
  <c r="N8"/>
  <c r="E7"/>
  <c r="D7"/>
  <c r="H7"/>
  <c r="G7"/>
  <c r="K7"/>
  <c r="J7"/>
  <c r="C6"/>
  <c r="E6"/>
  <c r="D6"/>
  <c r="G4"/>
  <c r="J4"/>
  <c r="P4"/>
  <c r="V4"/>
  <c r="Y4"/>
  <c r="P5"/>
  <c r="S5"/>
  <c r="V5"/>
  <c r="Y5"/>
  <c r="S6"/>
  <c r="Y6"/>
  <c r="S8"/>
  <c r="Y8"/>
  <c r="Y9"/>
  <c r="A2" i="4"/>
  <c r="AH21" i="1"/>
  <c r="AH20"/>
  <c r="AH19"/>
  <c r="AH18"/>
  <c r="AH17"/>
  <c r="AH16"/>
  <c r="AH15"/>
  <c r="AH14"/>
  <c r="AH141"/>
  <c r="AH140"/>
  <c r="AH139"/>
  <c r="AH138"/>
  <c r="AH137"/>
  <c r="AH136"/>
  <c r="AH135"/>
  <c r="AH3"/>
  <c r="AH13"/>
  <c r="AH23"/>
  <c r="AH33"/>
  <c r="AH43"/>
  <c r="AH53"/>
  <c r="AH63"/>
  <c r="AH73"/>
  <c r="AH83"/>
  <c r="AH93"/>
  <c r="AH103"/>
  <c r="AH113"/>
  <c r="AH123"/>
  <c r="AH133"/>
  <c r="AH143"/>
  <c r="AH153"/>
  <c r="AH134"/>
  <c r="AH131"/>
  <c r="AH130"/>
  <c r="AH129"/>
  <c r="AH128"/>
  <c r="AH127"/>
  <c r="AH126"/>
  <c r="AH125"/>
  <c r="AH124"/>
  <c r="AH121"/>
  <c r="AH120"/>
  <c r="AH119"/>
  <c r="AH118"/>
  <c r="AH117"/>
  <c r="AH116"/>
  <c r="AH115"/>
  <c r="AH114"/>
  <c r="AH105"/>
  <c r="AH106"/>
  <c r="AH107"/>
  <c r="AH108"/>
  <c r="AH109"/>
  <c r="AH110"/>
  <c r="AH111"/>
  <c r="AH104"/>
  <c r="AH95"/>
  <c r="AH96"/>
  <c r="AH97"/>
  <c r="AH98"/>
  <c r="AH99"/>
  <c r="AH100"/>
  <c r="AH101"/>
  <c r="AH94"/>
  <c r="AH91"/>
  <c r="AH90"/>
  <c r="AH89"/>
  <c r="AH88"/>
  <c r="AH87"/>
  <c r="AH86"/>
  <c r="AH85"/>
  <c r="AH84"/>
  <c r="AH81"/>
  <c r="AH80"/>
  <c r="AH79"/>
  <c r="AH78"/>
  <c r="AH77"/>
  <c r="AH76"/>
  <c r="AH75"/>
  <c r="AH74"/>
  <c r="AH71"/>
  <c r="AH70"/>
  <c r="AH69"/>
  <c r="AH68"/>
  <c r="AH67"/>
  <c r="AH66"/>
  <c r="AH65"/>
  <c r="AH64"/>
  <c r="AH61"/>
  <c r="AH60"/>
  <c r="AH59"/>
  <c r="AH58"/>
  <c r="AH57"/>
  <c r="AH56"/>
  <c r="AH55"/>
  <c r="AH54"/>
  <c r="AH51"/>
  <c r="AH50"/>
  <c r="AH49"/>
  <c r="AH48"/>
  <c r="AH47"/>
  <c r="AH46"/>
  <c r="AH45"/>
  <c r="AH44"/>
  <c r="AH41"/>
  <c r="AH40"/>
  <c r="AH39"/>
  <c r="AH38"/>
  <c r="AH37"/>
  <c r="AH36"/>
  <c r="AH35"/>
  <c r="AH34"/>
  <c r="AH31"/>
  <c r="AH30"/>
  <c r="AH29"/>
  <c r="AH28"/>
  <c r="AH27"/>
  <c r="AH26"/>
  <c r="AH25"/>
  <c r="AH24"/>
  <c r="V8"/>
  <c r="V6"/>
  <c r="S4"/>
  <c r="P6"/>
  <c r="J5"/>
  <c r="AD137"/>
  <c r="AD138"/>
  <c r="AD139"/>
  <c r="AD140"/>
  <c r="AA140"/>
  <c r="AC140"/>
  <c r="AB140"/>
  <c r="AF140"/>
  <c r="AD125"/>
  <c r="AD126"/>
  <c r="AA127"/>
  <c r="AD127"/>
  <c r="AA128"/>
  <c r="AD128"/>
  <c r="AA129"/>
  <c r="AD129"/>
  <c r="AD130"/>
  <c r="AD131"/>
  <c r="AC127"/>
  <c r="AB127" s="1"/>
  <c r="AF127"/>
  <c r="AC128"/>
  <c r="AB128" s="1"/>
  <c r="AF128"/>
  <c r="AC129"/>
  <c r="AB129"/>
  <c r="AF129"/>
  <c r="AC117"/>
  <c r="AB117" s="1"/>
  <c r="AF117"/>
  <c r="AC121"/>
  <c r="AB121"/>
  <c r="AF121"/>
  <c r="AD117"/>
  <c r="AD118"/>
  <c r="AA121"/>
  <c r="AD121"/>
  <c r="AF106"/>
  <c r="AD108"/>
  <c r="AD109"/>
  <c r="AC98"/>
  <c r="AB98"/>
  <c r="AF98"/>
  <c r="AC100"/>
  <c r="AB100"/>
  <c r="AF100"/>
  <c r="AC101"/>
  <c r="AB101"/>
  <c r="AF101"/>
  <c r="AD97"/>
  <c r="AD98"/>
  <c r="AD99"/>
  <c r="AA100"/>
  <c r="AD100"/>
  <c r="AA101"/>
  <c r="AD101"/>
  <c r="AD86"/>
  <c r="AA87"/>
  <c r="AD87"/>
  <c r="AA88"/>
  <c r="AD88"/>
  <c r="AD89"/>
  <c r="AD90"/>
  <c r="AD91"/>
  <c r="AC87"/>
  <c r="AB87" s="1"/>
  <c r="AF87"/>
  <c r="AC88"/>
  <c r="AB88" s="1"/>
  <c r="AF88"/>
  <c r="AD77"/>
  <c r="AA78"/>
  <c r="AD78"/>
  <c r="AD79"/>
  <c r="AD80"/>
  <c r="AD81"/>
  <c r="AF77"/>
  <c r="AC78"/>
  <c r="AB78" s="1"/>
  <c r="AF78"/>
  <c r="AD66"/>
  <c r="AA66"/>
  <c r="AC67"/>
  <c r="AB67"/>
  <c r="AF67"/>
  <c r="AA68"/>
  <c r="AD68"/>
  <c r="AD69"/>
  <c r="AA69"/>
  <c r="AC70"/>
  <c r="AB70"/>
  <c r="AF70"/>
  <c r="AC71"/>
  <c r="AB71"/>
  <c r="AF71"/>
  <c r="AF65"/>
  <c r="AC66"/>
  <c r="AB66"/>
  <c r="AF66"/>
  <c r="AA67"/>
  <c r="AD67"/>
  <c r="AC68"/>
  <c r="AB68"/>
  <c r="AF68"/>
  <c r="AF69"/>
  <c r="AC69"/>
  <c r="AB69"/>
  <c r="AD70"/>
  <c r="AA70"/>
  <c r="AA71"/>
  <c r="AD71"/>
  <c r="AF56"/>
  <c r="AC57"/>
  <c r="AB57"/>
  <c r="AF57"/>
  <c r="AC58"/>
  <c r="AB58"/>
  <c r="AF58"/>
  <c r="AC59"/>
  <c r="AB59"/>
  <c r="AF59"/>
  <c r="AC60"/>
  <c r="AB60"/>
  <c r="AF60"/>
  <c r="AC61"/>
  <c r="AB61"/>
  <c r="AF61"/>
  <c r="AA57"/>
  <c r="AD57"/>
  <c r="AI57"/>
  <c r="AA58"/>
  <c r="AJ58"/>
  <c r="AD58"/>
  <c r="AA59"/>
  <c r="AJ59"/>
  <c r="AD59"/>
  <c r="AA60"/>
  <c r="AD60"/>
  <c r="AA61"/>
  <c r="AD61"/>
  <c r="AD46"/>
  <c r="AA46"/>
  <c r="AA47"/>
  <c r="AD47"/>
  <c r="AA48"/>
  <c r="AD48"/>
  <c r="AC50"/>
  <c r="AB50"/>
  <c r="AF50"/>
  <c r="AC51"/>
  <c r="AB51"/>
  <c r="AF51"/>
  <c r="AD54"/>
  <c r="AA54"/>
  <c r="AD64"/>
  <c r="AA64"/>
  <c r="AD74"/>
  <c r="AD84"/>
  <c r="AA84"/>
  <c r="AD94"/>
  <c r="AD104"/>
  <c r="AA104"/>
  <c r="AF114"/>
  <c r="AC114"/>
  <c r="AB114"/>
  <c r="AF124"/>
  <c r="AC124"/>
  <c r="AB124" s="1"/>
  <c r="AC134"/>
  <c r="AB134" s="1"/>
  <c r="AD49"/>
  <c r="AC46"/>
  <c r="AB46"/>
  <c r="AF46"/>
  <c r="AC47"/>
  <c r="AB47"/>
  <c r="AF47"/>
  <c r="AC48"/>
  <c r="AB48"/>
  <c r="AF48"/>
  <c r="AC49"/>
  <c r="AB49"/>
  <c r="AF49"/>
  <c r="AA49"/>
  <c r="AD50"/>
  <c r="AA50"/>
  <c r="AA51"/>
  <c r="AD51"/>
  <c r="AF54"/>
  <c r="AC54"/>
  <c r="AB54"/>
  <c r="AF64"/>
  <c r="AC64"/>
  <c r="AB64"/>
  <c r="AF74"/>
  <c r="AF84"/>
  <c r="AC84"/>
  <c r="AB84" s="1"/>
  <c r="AF94"/>
  <c r="AF104"/>
  <c r="AC104"/>
  <c r="AB104" s="1"/>
  <c r="AD114"/>
  <c r="AA114"/>
  <c r="AD124"/>
  <c r="AA124"/>
  <c r="AD134"/>
  <c r="AA134"/>
  <c r="AD36"/>
  <c r="AA37"/>
  <c r="AD37"/>
  <c r="AA38"/>
  <c r="AD38"/>
  <c r="AA39"/>
  <c r="AD39"/>
  <c r="AF40"/>
  <c r="AC41"/>
  <c r="AB41"/>
  <c r="AF41"/>
  <c r="AD44"/>
  <c r="AA44"/>
  <c r="AF35"/>
  <c r="AC37"/>
  <c r="AB37"/>
  <c r="AF37"/>
  <c r="AC38"/>
  <c r="AB38"/>
  <c r="AF38"/>
  <c r="AC39"/>
  <c r="AB39"/>
  <c r="AF39"/>
  <c r="AA41"/>
  <c r="AD41"/>
  <c r="AF44"/>
  <c r="AC44"/>
  <c r="AB44"/>
  <c r="AD25"/>
  <c r="AA26"/>
  <c r="AD26"/>
  <c r="AA28"/>
  <c r="AD28"/>
  <c r="AA29"/>
  <c r="AD29"/>
  <c r="AC31"/>
  <c r="AB31"/>
  <c r="AF31"/>
  <c r="AA36"/>
  <c r="AD34"/>
  <c r="AD30"/>
  <c r="AC26"/>
  <c r="AB26"/>
  <c r="AF26"/>
  <c r="AF27"/>
  <c r="AC28"/>
  <c r="AB28"/>
  <c r="AF28"/>
  <c r="AC29"/>
  <c r="AB29"/>
  <c r="AF29"/>
  <c r="AA31"/>
  <c r="AD31"/>
  <c r="AF34"/>
  <c r="AC34"/>
  <c r="AB34"/>
  <c r="AA34"/>
  <c r="AF24"/>
  <c r="AC24"/>
  <c r="AB24"/>
  <c r="AD24"/>
  <c r="AA24"/>
  <c r="E5"/>
  <c r="D5"/>
  <c r="AD4"/>
  <c r="AA4"/>
  <c r="AF6"/>
  <c r="AC6"/>
  <c r="AB6"/>
  <c r="AF7"/>
  <c r="AC7"/>
  <c r="AB7"/>
  <c r="AF8"/>
  <c r="AC8"/>
  <c r="AB8"/>
  <c r="AF9"/>
  <c r="AC9"/>
  <c r="AB9"/>
  <c r="D10"/>
  <c r="AF10"/>
  <c r="AC10"/>
  <c r="AB10"/>
  <c r="D11"/>
  <c r="AF11"/>
  <c r="AC11"/>
  <c r="AB11"/>
  <c r="AD14"/>
  <c r="AA14"/>
  <c r="AC16"/>
  <c r="AB16"/>
  <c r="AF16"/>
  <c r="AC17"/>
  <c r="AB17"/>
  <c r="AF17"/>
  <c r="AF18"/>
  <c r="AC19"/>
  <c r="AB19"/>
  <c r="AF19"/>
  <c r="AC20"/>
  <c r="AB20"/>
  <c r="AF20"/>
  <c r="AC21"/>
  <c r="AB21"/>
  <c r="AF21"/>
  <c r="C5"/>
  <c r="AF4"/>
  <c r="AC4"/>
  <c r="AB4"/>
  <c r="AD6"/>
  <c r="AA6"/>
  <c r="AD7"/>
  <c r="AA7"/>
  <c r="AD8"/>
  <c r="AA8"/>
  <c r="AA9"/>
  <c r="AD9"/>
  <c r="AA10"/>
  <c r="AD10"/>
  <c r="AD11"/>
  <c r="AA11"/>
  <c r="AF14"/>
  <c r="AC14"/>
  <c r="AB14"/>
  <c r="AA16"/>
  <c r="AD16"/>
  <c r="AA17"/>
  <c r="AD17"/>
  <c r="AA19"/>
  <c r="AD19"/>
  <c r="AA20"/>
  <c r="AD20"/>
  <c r="AA21"/>
  <c r="AD21"/>
  <c r="Y10"/>
  <c r="AC18"/>
  <c r="AB18"/>
  <c r="M8"/>
  <c r="AJ128"/>
  <c r="AJ121"/>
  <c r="AJ46"/>
  <c r="AJ129"/>
  <c r="G6"/>
  <c r="AI88"/>
  <c r="AI46"/>
  <c r="J9"/>
  <c r="G10"/>
  <c r="S11"/>
  <c r="J8"/>
  <c r="AI50"/>
  <c r="AJ54"/>
  <c r="AI34"/>
  <c r="AI121"/>
  <c r="AI114"/>
  <c r="AJ114"/>
  <c r="AI68"/>
  <c r="AJ49"/>
  <c r="AI38"/>
  <c r="AJ88"/>
  <c r="AJ38"/>
  <c r="AJ34"/>
  <c r="AJ24"/>
  <c r="AJ19"/>
  <c r="AI58"/>
  <c r="AJ104"/>
  <c r="AI124"/>
  <c r="AI128"/>
  <c r="AA135"/>
  <c r="AD135"/>
  <c r="AC135"/>
  <c r="AB135" s="1"/>
  <c r="AF135"/>
  <c r="AJ14"/>
  <c r="AI14"/>
  <c r="AI16"/>
  <c r="AJ16"/>
  <c r="AJ140"/>
  <c r="AC115"/>
  <c r="AB115" s="1"/>
  <c r="AA115"/>
  <c r="AD115"/>
  <c r="AA105"/>
  <c r="AD105"/>
  <c r="AC105"/>
  <c r="AB105"/>
  <c r="AF105"/>
  <c r="AD95"/>
  <c r="AC85"/>
  <c r="AB85"/>
  <c r="AF85"/>
  <c r="AA85"/>
  <c r="AD85"/>
  <c r="AI85"/>
  <c r="AD75"/>
  <c r="AA65"/>
  <c r="AD65"/>
  <c r="AJ68"/>
  <c r="AC65"/>
  <c r="AB65"/>
  <c r="AD56"/>
  <c r="AA56"/>
  <c r="AA55"/>
  <c r="AD55"/>
  <c r="AC55"/>
  <c r="AB55"/>
  <c r="AF55"/>
  <c r="AC56"/>
  <c r="AB56"/>
  <c r="AA45"/>
  <c r="AD45"/>
  <c r="AC45"/>
  <c r="AB45"/>
  <c r="AF45"/>
  <c r="AD40"/>
  <c r="AA40"/>
  <c r="AA35"/>
  <c r="AD35"/>
  <c r="AC35"/>
  <c r="AB35"/>
  <c r="AC40"/>
  <c r="AB40"/>
  <c r="AC36"/>
  <c r="AB36"/>
  <c r="AF36"/>
  <c r="AC30"/>
  <c r="AB30"/>
  <c r="AF30"/>
  <c r="AA30"/>
  <c r="AJ30"/>
  <c r="AC25"/>
  <c r="AB25"/>
  <c r="AF25"/>
  <c r="AA25"/>
  <c r="AJ25"/>
  <c r="AA27"/>
  <c r="AD27"/>
  <c r="AC27"/>
  <c r="AB27"/>
  <c r="AA15"/>
  <c r="AD15"/>
  <c r="AD5"/>
  <c r="AA5"/>
  <c r="AC15"/>
  <c r="AB15"/>
  <c r="AF15"/>
  <c r="AF5"/>
  <c r="AC5"/>
  <c r="AB5"/>
  <c r="AD18"/>
  <c r="AA18"/>
  <c r="AJ18"/>
  <c r="AI24"/>
  <c r="AI104"/>
  <c r="AI59"/>
  <c r="AJ50"/>
  <c r="AI49"/>
  <c r="AI26"/>
  <c r="AJ26"/>
  <c r="AJ57"/>
  <c r="AI8"/>
  <c r="AI9"/>
  <c r="AI7"/>
  <c r="AI11"/>
  <c r="AI10"/>
  <c r="AI6"/>
  <c r="AI4"/>
  <c r="AI64"/>
  <c r="AI65"/>
  <c r="AI47"/>
  <c r="AI29"/>
  <c r="AI54"/>
  <c r="AI140"/>
  <c r="AG140"/>
  <c r="AI129"/>
  <c r="AI127"/>
  <c r="AG129"/>
  <c r="AJ98"/>
  <c r="AJ64"/>
  <c r="AI44"/>
  <c r="AJ29"/>
  <c r="AJ48"/>
  <c r="AI48"/>
  <c r="AJ44"/>
  <c r="AJ47"/>
  <c r="AI17"/>
  <c r="AJ17"/>
  <c r="AI98"/>
  <c r="AJ69"/>
  <c r="AJ67"/>
  <c r="AI67"/>
  <c r="AI61"/>
  <c r="AJ7"/>
  <c r="AH7"/>
  <c r="AI19"/>
  <c r="AI100"/>
  <c r="AJ100"/>
  <c r="AJ101"/>
  <c r="AI101"/>
  <c r="AJ66"/>
  <c r="AI66"/>
  <c r="AI69"/>
  <c r="AJ70"/>
  <c r="AI70"/>
  <c r="AJ61"/>
  <c r="AJ37"/>
  <c r="AI37"/>
  <c r="AJ39"/>
  <c r="AI39"/>
  <c r="AJ41"/>
  <c r="AI41"/>
  <c r="AJ31"/>
  <c r="AI31"/>
  <c r="AJ28"/>
  <c r="AI28"/>
  <c r="AJ21"/>
  <c r="AI21"/>
  <c r="AJ20"/>
  <c r="AI20"/>
  <c r="AJ4"/>
  <c r="AH4"/>
  <c r="AJ6"/>
  <c r="AH6"/>
  <c r="AJ10"/>
  <c r="AH10"/>
  <c r="AJ9"/>
  <c r="AH9"/>
  <c r="AJ11"/>
  <c r="AH11"/>
  <c r="AJ8"/>
  <c r="AH8"/>
  <c r="AJ127"/>
  <c r="AJ87"/>
  <c r="AI87"/>
  <c r="AJ71"/>
  <c r="AI71"/>
  <c r="AJ51"/>
  <c r="AI51"/>
  <c r="AJ134"/>
  <c r="AI84"/>
  <c r="AJ84"/>
  <c r="AI60"/>
  <c r="AJ60"/>
  <c r="AI55"/>
  <c r="AJ55"/>
  <c r="AJ85"/>
  <c r="AJ65"/>
  <c r="AI40"/>
  <c r="AJ5"/>
  <c r="AH5"/>
  <c r="AJ36"/>
  <c r="AJ15"/>
  <c r="AJ40"/>
  <c r="AI36"/>
  <c r="AJ35"/>
  <c r="AI35"/>
  <c r="AJ105"/>
  <c r="AI105"/>
  <c r="AJ135"/>
  <c r="AJ56"/>
  <c r="AJ27"/>
  <c r="AI27"/>
  <c r="AI56"/>
  <c r="AI30"/>
  <c r="AI25"/>
  <c r="AI15"/>
  <c r="AI18"/>
  <c r="AG18"/>
  <c r="AI5"/>
  <c r="AG5"/>
  <c r="AJ45"/>
  <c r="AI45"/>
  <c r="AG44"/>
  <c r="AG36"/>
  <c r="AG121"/>
  <c r="AG71"/>
  <c r="AG54"/>
  <c r="AG114"/>
  <c r="AG98"/>
  <c r="AG66"/>
  <c r="AG60"/>
  <c r="AG59"/>
  <c r="AG38"/>
  <c r="AG9"/>
  <c r="AG8"/>
  <c r="AG10"/>
  <c r="AG11"/>
  <c r="AG21"/>
  <c r="AG34"/>
  <c r="AG37"/>
  <c r="AG50"/>
  <c r="AG45"/>
  <c r="AG49"/>
  <c r="AG47"/>
  <c r="AG51"/>
  <c r="AG68"/>
  <c r="AG70"/>
  <c r="AG65"/>
  <c r="AG67"/>
  <c r="AG64"/>
  <c r="AG69"/>
  <c r="AG56"/>
  <c r="AG55"/>
  <c r="AG57"/>
  <c r="AG61"/>
  <c r="AG26"/>
  <c r="AG85"/>
  <c r="AG40"/>
  <c r="AG35"/>
  <c r="AG39"/>
  <c r="AG41"/>
  <c r="AG58"/>
  <c r="AG24"/>
  <c r="AG100"/>
  <c r="AG101"/>
  <c r="AG29"/>
  <c r="AG28"/>
  <c r="AG20"/>
  <c r="AG6"/>
  <c r="AG27"/>
  <c r="AG14"/>
  <c r="AG7"/>
  <c r="AG4"/>
  <c r="AG105"/>
  <c r="AG19"/>
  <c r="AG30"/>
  <c r="AG31"/>
  <c r="AG25"/>
  <c r="AG144"/>
  <c r="AG145"/>
  <c r="AG154"/>
  <c r="AG157"/>
  <c r="AG151"/>
  <c r="AG158"/>
  <c r="AG148"/>
  <c r="AG161"/>
  <c r="AG155"/>
  <c r="AG146"/>
  <c r="AG147"/>
  <c r="AG156"/>
  <c r="AG16"/>
  <c r="AG17"/>
  <c r="AG15"/>
  <c r="AG48"/>
  <c r="AG46"/>
  <c r="AF125" l="1"/>
  <c r="AA125"/>
  <c r="D125"/>
  <c r="AC125"/>
  <c r="AB125" s="1"/>
  <c r="AF126"/>
  <c r="G126"/>
  <c r="AA126"/>
  <c r="AC126"/>
  <c r="AB126" s="1"/>
  <c r="AJ124"/>
  <c r="AA131"/>
  <c r="AC131"/>
  <c r="AB131" s="1"/>
  <c r="M131"/>
  <c r="AF131"/>
  <c r="G130"/>
  <c r="AA130"/>
  <c r="AC130"/>
  <c r="AB130" s="1"/>
  <c r="AF130"/>
  <c r="AD136"/>
  <c r="AA139"/>
  <c r="P139"/>
  <c r="AF139"/>
  <c r="AA136"/>
  <c r="AC136"/>
  <c r="AB136" s="1"/>
  <c r="G136"/>
  <c r="AF136"/>
  <c r="D137"/>
  <c r="AF137"/>
  <c r="AA137"/>
  <c r="AC137"/>
  <c r="AB137" s="1"/>
  <c r="AC139"/>
  <c r="G141"/>
  <c r="AF141"/>
  <c r="AC141"/>
  <c r="AB141" s="1"/>
  <c r="AI135"/>
  <c r="AA141"/>
  <c r="AI141" s="1"/>
  <c r="J138"/>
  <c r="AA138"/>
  <c r="AC138"/>
  <c r="AB138" s="1"/>
  <c r="AF138"/>
  <c r="AF134"/>
  <c r="AI134" s="1"/>
  <c r="AA117"/>
  <c r="AI117" s="1"/>
  <c r="AD116"/>
  <c r="AJ117"/>
  <c r="G116"/>
  <c r="AF116"/>
  <c r="AA116"/>
  <c r="AD120"/>
  <c r="AJ115"/>
  <c r="AD119"/>
  <c r="M118"/>
  <c r="AC118"/>
  <c r="AB118" s="1"/>
  <c r="AF118"/>
  <c r="AA118"/>
  <c r="AC116"/>
  <c r="AB116" s="1"/>
  <c r="J119"/>
  <c r="AC119"/>
  <c r="AB119" s="1"/>
  <c r="AF119"/>
  <c r="AA119"/>
  <c r="AF115"/>
  <c r="AI115" s="1"/>
  <c r="G120"/>
  <c r="AA120"/>
  <c r="AC120"/>
  <c r="AB120" s="1"/>
  <c r="AF120"/>
  <c r="AA106"/>
  <c r="AC106"/>
  <c r="AB106" s="1"/>
  <c r="AD106"/>
  <c r="AD111"/>
  <c r="AA107"/>
  <c r="D107"/>
  <c r="AF107"/>
  <c r="AC109"/>
  <c r="AB109" s="1"/>
  <c r="AA109"/>
  <c r="M109"/>
  <c r="AF109"/>
  <c r="AJ106"/>
  <c r="AF110"/>
  <c r="M110"/>
  <c r="AC110"/>
  <c r="AB110" s="1"/>
  <c r="AA110"/>
  <c r="AA108"/>
  <c r="M108"/>
  <c r="AC108"/>
  <c r="AB108" s="1"/>
  <c r="AF108"/>
  <c r="AD107"/>
  <c r="AC107"/>
  <c r="AI106"/>
  <c r="AA111"/>
  <c r="D111"/>
  <c r="AC111"/>
  <c r="AB111" s="1"/>
  <c r="AF111"/>
  <c r="AA95"/>
  <c r="AC95"/>
  <c r="AB95" s="1"/>
  <c r="D95"/>
  <c r="AF95"/>
  <c r="AC94"/>
  <c r="AB94" s="1"/>
  <c r="AA94"/>
  <c r="G96"/>
  <c r="AF96"/>
  <c r="AA96"/>
  <c r="AJ96" s="1"/>
  <c r="AC96"/>
  <c r="AB96" s="1"/>
  <c r="AD96"/>
  <c r="AI96" s="1"/>
  <c r="D97"/>
  <c r="AC97"/>
  <c r="AB97" s="1"/>
  <c r="AF97"/>
  <c r="AA97"/>
  <c r="AC99"/>
  <c r="AB99" s="1"/>
  <c r="D99"/>
  <c r="AF99"/>
  <c r="AA99"/>
  <c r="AD76"/>
  <c r="D75"/>
  <c r="AA75"/>
  <c r="AF75"/>
  <c r="AC75"/>
  <c r="AB75" s="1"/>
  <c r="G76"/>
  <c r="AA76"/>
  <c r="AC76"/>
  <c r="AB76" s="1"/>
  <c r="AF76"/>
  <c r="AC77"/>
  <c r="AB77" s="1"/>
  <c r="AA77"/>
  <c r="AI77" s="1"/>
  <c r="AC74"/>
  <c r="AB74" s="1"/>
  <c r="AA74"/>
  <c r="AC81"/>
  <c r="AB81" s="1"/>
  <c r="M81"/>
  <c r="AA81"/>
  <c r="AF81"/>
  <c r="AI78"/>
  <c r="AJ78"/>
  <c r="AC79"/>
  <c r="AB79" s="1"/>
  <c r="AF79"/>
  <c r="J79"/>
  <c r="AA79"/>
  <c r="AI75"/>
  <c r="AC80"/>
  <c r="AB80" s="1"/>
  <c r="AF80"/>
  <c r="G80"/>
  <c r="AA80"/>
  <c r="AF86"/>
  <c r="D86"/>
  <c r="AA86"/>
  <c r="AC86"/>
  <c r="AB86" s="1"/>
  <c r="AC91"/>
  <c r="AB91" s="1"/>
  <c r="AF91"/>
  <c r="M91"/>
  <c r="AA91"/>
  <c r="AA90"/>
  <c r="AC90"/>
  <c r="AB90" s="1"/>
  <c r="AF90"/>
  <c r="D90"/>
  <c r="AC89"/>
  <c r="AB89" s="1"/>
  <c r="AF89"/>
  <c r="J89"/>
  <c r="AA89"/>
  <c r="AI125" l="1"/>
  <c r="AJ125"/>
  <c r="AJ126"/>
  <c r="AI126"/>
  <c r="AI131"/>
  <c r="AJ131"/>
  <c r="AI130"/>
  <c r="AG130" s="1"/>
  <c r="AJ130"/>
  <c r="AJ136"/>
  <c r="AI136"/>
  <c r="AI137"/>
  <c r="AJ137"/>
  <c r="AB139"/>
  <c r="AJ139"/>
  <c r="AI139"/>
  <c r="AJ141"/>
  <c r="AI138"/>
  <c r="AJ138"/>
  <c r="AG138"/>
  <c r="AI118"/>
  <c r="AJ118"/>
  <c r="AI116"/>
  <c r="AJ116"/>
  <c r="AJ119"/>
  <c r="AI119"/>
  <c r="AJ120"/>
  <c r="AI120"/>
  <c r="AI109"/>
  <c r="AJ109"/>
  <c r="AI110"/>
  <c r="AJ110"/>
  <c r="AB107"/>
  <c r="AJ107"/>
  <c r="AJ108"/>
  <c r="AI108"/>
  <c r="AI107"/>
  <c r="AJ111"/>
  <c r="AI111"/>
  <c r="AG104" s="1"/>
  <c r="AI95"/>
  <c r="AJ95"/>
  <c r="AJ94"/>
  <c r="AI94"/>
  <c r="AI97"/>
  <c r="AJ97"/>
  <c r="AI99"/>
  <c r="AG97" s="1"/>
  <c r="AJ99"/>
  <c r="AG96"/>
  <c r="AJ75"/>
  <c r="AI76"/>
  <c r="AJ76"/>
  <c r="AJ77"/>
  <c r="AJ74"/>
  <c r="AI74"/>
  <c r="AI81"/>
  <c r="AJ81"/>
  <c r="AI79"/>
  <c r="AJ79"/>
  <c r="AI80"/>
  <c r="AG80" s="1"/>
  <c r="AJ80"/>
  <c r="AI86"/>
  <c r="AJ86"/>
  <c r="AI91"/>
  <c r="AJ91"/>
  <c r="AI90"/>
  <c r="AG90" s="1"/>
  <c r="AJ90"/>
  <c r="AI89"/>
  <c r="AJ89"/>
  <c r="AG126" l="1"/>
  <c r="AG128"/>
  <c r="AG127"/>
  <c r="AG131"/>
  <c r="AG125"/>
  <c r="AG124"/>
  <c r="AG135"/>
  <c r="AG137"/>
  <c r="AG136"/>
  <c r="AG141"/>
  <c r="AG139"/>
  <c r="AG134"/>
  <c r="AG117"/>
  <c r="AG115"/>
  <c r="AG116"/>
  <c r="AG118"/>
  <c r="AG120"/>
  <c r="AG119"/>
  <c r="AG106"/>
  <c r="AG111"/>
  <c r="AG109"/>
  <c r="AG108"/>
  <c r="AG110"/>
  <c r="AG107"/>
  <c r="AG94"/>
  <c r="AG95"/>
  <c r="AG99"/>
  <c r="AG76"/>
  <c r="AG78"/>
  <c r="AG77"/>
  <c r="AG79"/>
  <c r="AG81"/>
  <c r="AG75"/>
  <c r="AG74"/>
  <c r="AG87"/>
  <c r="AG88"/>
  <c r="AG86"/>
  <c r="AG91"/>
  <c r="AG84"/>
  <c r="AG89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H1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4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5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6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7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  <comment ref="AH84" authorId="0">
      <text>
        <r>
          <rPr>
            <sz val="8"/>
            <color indexed="81"/>
            <rFont val="Tahoma"/>
            <family val="2"/>
            <charset val="162"/>
          </rPr>
          <t>Bei richtiger Eingabe der Spielergebnisse, muß !! Weg sein</t>
        </r>
      </text>
    </comment>
  </commentList>
</comments>
</file>

<file path=xl/sharedStrings.xml><?xml version="1.0" encoding="utf-8"?>
<sst xmlns="http://schemas.openxmlformats.org/spreadsheetml/2006/main" count="2001" uniqueCount="198">
  <si>
    <t>No</t>
  </si>
  <si>
    <t>Adı Soyadı</t>
  </si>
  <si>
    <t>1</t>
  </si>
  <si>
    <t>2</t>
  </si>
  <si>
    <t>3</t>
  </si>
  <si>
    <t>4</t>
  </si>
  <si>
    <t>5</t>
  </si>
  <si>
    <t>6</t>
  </si>
  <si>
    <t>7</t>
  </si>
  <si>
    <t>8</t>
  </si>
  <si>
    <t>Gal/Mal</t>
  </si>
  <si>
    <t>:</t>
  </si>
  <si>
    <t>1. TUR</t>
  </si>
  <si>
    <t>-</t>
  </si>
  <si>
    <t>2.TUR</t>
  </si>
  <si>
    <t>1-2</t>
  </si>
  <si>
    <t>3.TUR</t>
  </si>
  <si>
    <t>1-3</t>
  </si>
  <si>
    <t>4.TUR</t>
  </si>
  <si>
    <t>1-4</t>
  </si>
  <si>
    <t>2-3</t>
  </si>
  <si>
    <t>1-5</t>
  </si>
  <si>
    <t>2-4</t>
  </si>
  <si>
    <t>6.TUR</t>
  </si>
  <si>
    <t>1-6</t>
  </si>
  <si>
    <t>2-5</t>
  </si>
  <si>
    <t>Grup 4</t>
  </si>
  <si>
    <t>Grup 3</t>
  </si>
  <si>
    <t>Grup 6</t>
  </si>
  <si>
    <t>Grup 7</t>
  </si>
  <si>
    <t>Grup 9</t>
  </si>
  <si>
    <t>Grup 10</t>
  </si>
  <si>
    <t>Grup 12</t>
  </si>
  <si>
    <t>Sıra</t>
  </si>
  <si>
    <t>1-7</t>
  </si>
  <si>
    <t>2-6</t>
  </si>
  <si>
    <t>3-5</t>
  </si>
  <si>
    <t>1-8</t>
  </si>
  <si>
    <t>2-7</t>
  </si>
  <si>
    <t>3-6</t>
  </si>
  <si>
    <t>4-5</t>
  </si>
  <si>
    <t>2-8</t>
  </si>
  <si>
    <t>3-7</t>
  </si>
  <si>
    <t>4-6</t>
  </si>
  <si>
    <t>3-8</t>
  </si>
  <si>
    <t>4-7</t>
  </si>
  <si>
    <t>5-6</t>
  </si>
  <si>
    <t>4-8</t>
  </si>
  <si>
    <t>Averaj</t>
  </si>
  <si>
    <t xml:space="preserve"> </t>
  </si>
  <si>
    <t xml:space="preserve">FBVTT - Masatenisi Veteran Ferdi Rating Turnuvası </t>
  </si>
  <si>
    <t>Puan</t>
  </si>
  <si>
    <t xml:space="preserve">Maç </t>
  </si>
  <si>
    <t>Maç</t>
  </si>
  <si>
    <t>HÜSAMETTİN KILIÇ</t>
  </si>
  <si>
    <t>SİNAN GÜCÜKOĞLU</t>
  </si>
  <si>
    <t>ŞULE YILDÖN</t>
  </si>
  <si>
    <t>METİN ÇİTTONE</t>
  </si>
  <si>
    <t>sıra</t>
  </si>
  <si>
    <t>ADI SOYADI</t>
  </si>
  <si>
    <t>MAİL- TELEFON</t>
  </si>
  <si>
    <t>MUTLU TEPELİLER</t>
  </si>
  <si>
    <t>EROL ERDEN</t>
  </si>
  <si>
    <t>SELİM KURTULMUŞ</t>
  </si>
  <si>
    <t>YEŞİM AYSELİ</t>
  </si>
  <si>
    <t>MÜMTAZ USLU</t>
  </si>
  <si>
    <t xml:space="preserve"> Grup 1</t>
  </si>
  <si>
    <t>Grup 11</t>
  </si>
  <si>
    <t>Grup 13</t>
  </si>
  <si>
    <t>Grup 14</t>
  </si>
  <si>
    <t>4-3</t>
  </si>
  <si>
    <t>5. TUR</t>
  </si>
  <si>
    <t>7.TUR</t>
  </si>
  <si>
    <t>GURUP SORUMLUSU</t>
  </si>
  <si>
    <t>8-7</t>
  </si>
  <si>
    <t>8-6</t>
  </si>
  <si>
    <t>7-5</t>
  </si>
  <si>
    <t>8-5</t>
  </si>
  <si>
    <t>7-6</t>
  </si>
  <si>
    <t>Grup 15</t>
  </si>
  <si>
    <t>MUSTAFA YILMAZ</t>
  </si>
  <si>
    <t>MEHMET SARIGA</t>
  </si>
  <si>
    <t>FERHAN ŞENGÜN</t>
  </si>
  <si>
    <t>HÜSEYİN YILDIRIM</t>
  </si>
  <si>
    <t>ERSİN CANYİĞİT</t>
  </si>
  <si>
    <t>RÜŞTÜ MUTLU</t>
  </si>
  <si>
    <t>ALİ ÖCAL</t>
  </si>
  <si>
    <t>KADİR ONAY</t>
  </si>
  <si>
    <t>BEKİR AKYOL</t>
  </si>
  <si>
    <t>NEZİH OKTAY</t>
  </si>
  <si>
    <t>ÖZEN ATLIHAN</t>
  </si>
  <si>
    <t>SİBEL ÇALLI</t>
  </si>
  <si>
    <t>ALİ ULVİ İŞLER</t>
  </si>
  <si>
    <t>YUNUS EMRE AYHAN</t>
  </si>
  <si>
    <t>GAMZE YÜKSEL</t>
  </si>
  <si>
    <t>NOYAN AKKAŞOĞLU</t>
  </si>
  <si>
    <t>MOAAZ AHMET</t>
  </si>
  <si>
    <t>CABİR HANCI</t>
  </si>
  <si>
    <t>MENGÜ KÖKDEMİR</t>
  </si>
  <si>
    <t>ADEM YAZICI</t>
  </si>
  <si>
    <t>İLKER BAKIR</t>
  </si>
  <si>
    <t>H.RAHMİ YILMAZ</t>
  </si>
  <si>
    <t xml:space="preserve"> Grup S</t>
  </si>
  <si>
    <t>Grup 2</t>
  </si>
  <si>
    <t>Grup 5</t>
  </si>
  <si>
    <t>Grup 8</t>
  </si>
  <si>
    <t xml:space="preserve">Akif Ercenik </t>
  </si>
  <si>
    <t xml:space="preserve">Sedat Taşkın </t>
  </si>
  <si>
    <t xml:space="preserve">Zihni Şimşek  </t>
  </si>
  <si>
    <t xml:space="preserve">Ensar Kılıç </t>
  </si>
  <si>
    <t xml:space="preserve">Tarık Aybartuğu </t>
  </si>
  <si>
    <t xml:space="preserve">Aydın Demirkol </t>
  </si>
  <si>
    <t xml:space="preserve">Bülent Milli  </t>
  </si>
  <si>
    <t xml:space="preserve">Ahmet Konuklar </t>
  </si>
  <si>
    <t xml:space="preserve">Suat Uğurlu </t>
  </si>
  <si>
    <t xml:space="preserve">Uğraş Elvan </t>
  </si>
  <si>
    <t xml:space="preserve">Vangel Kozmidis </t>
  </si>
  <si>
    <t xml:space="preserve">Nezih Oktay </t>
  </si>
  <si>
    <t xml:space="preserve">Aytekin Akdeniz </t>
  </si>
  <si>
    <t xml:space="preserve">Ozan Kamış </t>
  </si>
  <si>
    <t xml:space="preserve">Cenk kavak </t>
  </si>
  <si>
    <t xml:space="preserve">Sadi Özkan </t>
  </si>
  <si>
    <t xml:space="preserve">Göksel Araboğlu </t>
  </si>
  <si>
    <t xml:space="preserve">Halit İbak </t>
  </si>
  <si>
    <t xml:space="preserve">Cem Berke Alpak   </t>
  </si>
  <si>
    <t>Mehmet Ekşioğlu</t>
  </si>
  <si>
    <t xml:space="preserve">Rüştü Mutlu </t>
  </si>
  <si>
    <t>ENGİN ALKAN</t>
  </si>
  <si>
    <t>METİN GÜLER</t>
  </si>
  <si>
    <t>Hüseyin Gümüş</t>
  </si>
  <si>
    <t>Hayri Cangil</t>
  </si>
  <si>
    <t xml:space="preserve">Korkut Baytaz </t>
  </si>
  <si>
    <t xml:space="preserve">Ersun Küçükgüldal </t>
  </si>
  <si>
    <t xml:space="preserve">Ömer Erdoğan </t>
  </si>
  <si>
    <t>Yalçın Karakaya</t>
  </si>
  <si>
    <t>Uğur Beşok</t>
  </si>
  <si>
    <t>Arif Şedele</t>
  </si>
  <si>
    <t>Ertan Topönder</t>
  </si>
  <si>
    <t>Abdülkadir Taşcı</t>
  </si>
  <si>
    <t>Sinan Balta</t>
  </si>
  <si>
    <t>Mehmet Akın</t>
  </si>
  <si>
    <t>Metin Özvarna</t>
  </si>
  <si>
    <t>Tuncay Temiz</t>
  </si>
  <si>
    <t>Adem Tuncel</t>
  </si>
  <si>
    <t>Arif Ercanik</t>
  </si>
  <si>
    <t>Hazım Şenel</t>
  </si>
  <si>
    <t>Erdem Demir</t>
  </si>
  <si>
    <t>İlknur Özçelik</t>
  </si>
  <si>
    <t>Murat Erdoğan</t>
  </si>
  <si>
    <t>Mustafa Bayram</t>
  </si>
  <si>
    <t>Mustafa Yılmaz</t>
  </si>
  <si>
    <t>Gökhan Göziş</t>
  </si>
  <si>
    <t>Mustafa Yıldırım</t>
  </si>
  <si>
    <t>10 ARALIK 2016 RATING LİSTESİ</t>
  </si>
  <si>
    <t>Cem Yelten</t>
  </si>
  <si>
    <t>Bülent Nomer</t>
  </si>
  <si>
    <t>Ümit Şen</t>
  </si>
  <si>
    <t>Halit İbak</t>
  </si>
  <si>
    <t>Aytekin Akdeniz</t>
  </si>
  <si>
    <t>Göksel Arapoğlu</t>
  </si>
  <si>
    <t>Sadi Özkan</t>
  </si>
  <si>
    <t>Cenk Kavak</t>
  </si>
  <si>
    <t>BURHANETTİN DEMİREL</t>
  </si>
  <si>
    <t>MEHMET YAZICI</t>
  </si>
  <si>
    <t>İBRAHİM DEMİROK</t>
  </si>
  <si>
    <t>ALİ KEMAL GENÇCAN</t>
  </si>
  <si>
    <t xml:space="preserve">YAVUZ ERKAL </t>
  </si>
  <si>
    <t>SERPİL PINAR</t>
  </si>
  <si>
    <t>SADULLAH ŞEN</t>
  </si>
  <si>
    <t>MUSTAFA KUMDAKÇI</t>
  </si>
  <si>
    <t>MEHMET DEVRİM</t>
  </si>
  <si>
    <t>SAMED KUVEL</t>
  </si>
  <si>
    <t>SERVET BAYDAR</t>
  </si>
  <si>
    <t>MERT DERİN</t>
  </si>
  <si>
    <t>ALİ YİT</t>
  </si>
  <si>
    <t xml:space="preserve">MUSTAFA ÖKTEM </t>
  </si>
  <si>
    <t>HABİB YILDIZ</t>
  </si>
  <si>
    <t>MEHMET ÖREN</t>
  </si>
  <si>
    <t>EMRE EKŞİOĞLU</t>
  </si>
  <si>
    <t>SUAVİ DEMİRCİOĞLU</t>
  </si>
  <si>
    <t>NAZMİ KIRTELER</t>
  </si>
  <si>
    <t xml:space="preserve">MESUT TURAN </t>
  </si>
  <si>
    <t>ÜMİT BÜYÜKTAŞ</t>
  </si>
  <si>
    <t>ZEHRA ŞİMŞEK</t>
  </si>
  <si>
    <t>YAŞAR TANÖREN</t>
  </si>
  <si>
    <t xml:space="preserve">DÜNDAR DURSUN </t>
  </si>
  <si>
    <t>HAMZA ÖZER</t>
  </si>
  <si>
    <t>KAMER TERZİOĞLU</t>
  </si>
  <si>
    <t>FUNDA ÖNER</t>
  </si>
  <si>
    <t>MERT KIRTELER</t>
  </si>
  <si>
    <t>OĞUZ KARAKAŞ</t>
  </si>
  <si>
    <t>ENDER AKPİL</t>
  </si>
  <si>
    <t>TANKUT KARAMUK</t>
  </si>
  <si>
    <t>WASEEM AL DROUBİ</t>
  </si>
  <si>
    <t>ERAY UTKU</t>
  </si>
  <si>
    <t>EMRE BAŞAK</t>
  </si>
  <si>
    <t>ALPTEKİN GÜLER</t>
  </si>
  <si>
    <t>LEVENT ÜNÜVAR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</si>
</sst>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33">
    <font>
      <sz val="10"/>
      <name val="Arial Tur"/>
      <charset val="162"/>
    </font>
    <font>
      <sz val="10"/>
      <name val="Times New Roman"/>
      <family val="1"/>
    </font>
    <font>
      <b/>
      <sz val="12"/>
      <name val="Times New Roman"/>
      <family val="1"/>
      <charset val="16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  <charset val="162"/>
    </font>
    <font>
      <b/>
      <sz val="12"/>
      <name val="Arial"/>
      <family val="2"/>
      <charset val="162"/>
    </font>
    <font>
      <sz val="8"/>
      <color indexed="81"/>
      <name val="Tahoma"/>
      <family val="2"/>
      <charset val="162"/>
    </font>
    <font>
      <sz val="8"/>
      <name val="Arial Tur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  <charset val="162"/>
    </font>
    <font>
      <b/>
      <sz val="10"/>
      <name val="Arial Tur"/>
      <charset val="162"/>
    </font>
    <font>
      <b/>
      <u/>
      <sz val="12"/>
      <name val="Calibri"/>
      <family val="2"/>
      <charset val="162"/>
    </font>
    <font>
      <b/>
      <sz val="12"/>
      <color indexed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b/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name val="Arial Tur"/>
      <charset val="162"/>
    </font>
    <font>
      <b/>
      <sz val="12"/>
      <name val="Arial Tur"/>
      <charset val="162"/>
    </font>
    <font>
      <sz val="11"/>
      <name val="Arial Tur"/>
      <charset val="162"/>
    </font>
    <font>
      <sz val="28"/>
      <name val="Arial Tur"/>
      <charset val="162"/>
    </font>
    <font>
      <sz val="10"/>
      <color theme="0"/>
      <name val="Arial Tur"/>
      <charset val="162"/>
    </font>
    <font>
      <sz val="12"/>
      <name val="Calibri"/>
      <family val="2"/>
      <charset val="162"/>
    </font>
    <font>
      <sz val="11"/>
      <name val="Calibri"/>
      <family val="2"/>
      <charset val="162"/>
    </font>
    <font>
      <sz val="1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0" fontId="5" fillId="0" borderId="0"/>
  </cellStyleXfs>
  <cellXfs count="239">
    <xf numFmtId="0" fontId="0" fillId="0" borderId="0" xfId="0"/>
    <xf numFmtId="0" fontId="3" fillId="0" borderId="8" xfId="1" applyFont="1" applyFill="1" applyBorder="1" applyAlignment="1" applyProtection="1">
      <alignment vertical="center"/>
    </xf>
    <xf numFmtId="0" fontId="13" fillId="0" borderId="9" xfId="1" quotePrefix="1" applyFont="1" applyBorder="1" applyProtection="1"/>
    <xf numFmtId="0" fontId="3" fillId="0" borderId="9" xfId="1" applyFont="1" applyFill="1" applyBorder="1" applyAlignment="1" applyProtection="1">
      <alignment vertical="center"/>
    </xf>
    <xf numFmtId="0" fontId="12" fillId="0" borderId="9" xfId="1" applyFont="1" applyBorder="1" applyProtection="1"/>
    <xf numFmtId="0" fontId="3" fillId="2" borderId="1" xfId="1" quotePrefix="1" applyFont="1" applyFill="1" applyBorder="1" applyAlignment="1" applyProtection="1">
      <alignment vertical="center"/>
      <protection locked="0"/>
    </xf>
    <xf numFmtId="0" fontId="3" fillId="2" borderId="3" xfId="1" quotePrefix="1" applyFont="1" applyFill="1" applyBorder="1" applyAlignment="1" applyProtection="1">
      <alignment vertical="center"/>
      <protection locked="0"/>
    </xf>
    <xf numFmtId="0" fontId="13" fillId="0" borderId="2" xfId="1" quotePrefix="1" applyFont="1" applyBorder="1" applyProtection="1"/>
    <xf numFmtId="0" fontId="3" fillId="2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 applyProtection="1">
      <alignment vertical="center"/>
    </xf>
    <xf numFmtId="0" fontId="12" fillId="0" borderId="2" xfId="1" applyFont="1" applyBorder="1" applyProtection="1"/>
    <xf numFmtId="0" fontId="13" fillId="0" borderId="9" xfId="1" quotePrefix="1" applyFont="1" applyBorder="1" applyAlignment="1" applyProtection="1">
      <alignment vertical="center"/>
    </xf>
    <xf numFmtId="0" fontId="12" fillId="0" borderId="9" xfId="1" applyFont="1" applyBorder="1" applyAlignment="1" applyProtection="1">
      <alignment vertical="center"/>
    </xf>
    <xf numFmtId="0" fontId="13" fillId="0" borderId="2" xfId="1" quotePrefix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/>
    </xf>
    <xf numFmtId="0" fontId="3" fillId="3" borderId="2" xfId="1" quotePrefix="1" applyFont="1" applyFill="1" applyBorder="1" applyAlignment="1" applyProtection="1">
      <alignment vertical="center"/>
      <protection locked="0"/>
    </xf>
    <xf numFmtId="0" fontId="3" fillId="2" borderId="15" xfId="1" applyFont="1" applyFill="1" applyBorder="1" applyAlignment="1" applyProtection="1">
      <alignment vertical="center"/>
      <protection locked="0"/>
    </xf>
    <xf numFmtId="0" fontId="16" fillId="5" borderId="12" xfId="0" applyFont="1" applyFill="1" applyBorder="1" applyAlignment="1" applyProtection="1"/>
    <xf numFmtId="0" fontId="3" fillId="5" borderId="1" xfId="0" quotePrefix="1" applyFont="1" applyFill="1" applyBorder="1" applyAlignment="1" applyProtection="1">
      <alignment horizontal="center" vertical="center"/>
    </xf>
    <xf numFmtId="0" fontId="3" fillId="5" borderId="3" xfId="0" quotePrefix="1" applyFont="1" applyFill="1" applyBorder="1" applyAlignment="1" applyProtection="1">
      <alignment horizontal="center" vertical="center"/>
    </xf>
    <xf numFmtId="0" fontId="3" fillId="5" borderId="1" xfId="3" quotePrefix="1" applyFont="1" applyFill="1" applyBorder="1" applyAlignment="1" applyProtection="1">
      <alignment horizontal="center" vertical="center"/>
    </xf>
    <xf numFmtId="0" fontId="3" fillId="5" borderId="2" xfId="3" applyFont="1" applyFill="1" applyBorder="1" applyAlignment="1" applyProtection="1">
      <alignment horizontal="center" vertical="center"/>
    </xf>
    <xf numFmtId="0" fontId="3" fillId="5" borderId="3" xfId="3" quotePrefix="1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5" borderId="2" xfId="0" applyFont="1" applyFill="1" applyBorder="1" applyProtection="1"/>
    <xf numFmtId="0" fontId="24" fillId="5" borderId="12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16" fillId="5" borderId="12" xfId="0" applyFont="1" applyFill="1" applyBorder="1" applyAlignment="1" applyProtection="1">
      <protection locked="0"/>
    </xf>
    <xf numFmtId="0" fontId="16" fillId="5" borderId="13" xfId="0" applyFont="1" applyFill="1" applyBorder="1" applyAlignment="1" applyProtection="1">
      <protection locked="0"/>
    </xf>
    <xf numFmtId="0" fontId="2" fillId="6" borderId="5" xfId="0" applyFont="1" applyFill="1" applyBorder="1" applyAlignment="1" applyProtection="1">
      <alignment horizontal="right"/>
    </xf>
    <xf numFmtId="0" fontId="16" fillId="5" borderId="12" xfId="0" applyFont="1" applyFill="1" applyBorder="1" applyAlignment="1"/>
    <xf numFmtId="0" fontId="0" fillId="0" borderId="0" xfId="0" applyBorder="1"/>
    <xf numFmtId="0" fontId="25" fillId="0" borderId="12" xfId="0" applyFont="1" applyBorder="1"/>
    <xf numFmtId="0" fontId="16" fillId="5" borderId="0" xfId="0" applyFont="1" applyFill="1" applyBorder="1" applyAlignment="1" applyProtection="1"/>
    <xf numFmtId="0" fontId="16" fillId="5" borderId="0" xfId="0" applyFont="1" applyFill="1" applyBorder="1" applyAlignment="1" applyProtection="1">
      <protection locked="0"/>
    </xf>
    <xf numFmtId="0" fontId="27" fillId="0" borderId="12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6" fillId="0" borderId="28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8" xfId="0" applyFont="1" applyBorder="1"/>
    <xf numFmtId="0" fontId="27" fillId="0" borderId="28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5" xfId="0" applyBorder="1"/>
    <xf numFmtId="0" fontId="27" fillId="0" borderId="25" xfId="0" applyFont="1" applyBorder="1" applyAlignment="1">
      <alignment horizontal="center"/>
    </xf>
    <xf numFmtId="0" fontId="28" fillId="0" borderId="25" xfId="0" applyFont="1" applyBorder="1"/>
    <xf numFmtId="0" fontId="16" fillId="5" borderId="30" xfId="0" applyFont="1" applyFill="1" applyBorder="1" applyAlignment="1" applyProtection="1">
      <protection locked="0"/>
    </xf>
    <xf numFmtId="0" fontId="27" fillId="0" borderId="30" xfId="0" applyFont="1" applyBorder="1" applyAlignment="1">
      <alignment horizontal="center"/>
    </xf>
    <xf numFmtId="0" fontId="25" fillId="0" borderId="30" xfId="0" applyFont="1" applyBorder="1"/>
    <xf numFmtId="0" fontId="3" fillId="0" borderId="3" xfId="1" applyFont="1" applyFill="1" applyBorder="1" applyAlignment="1" applyProtection="1">
      <alignment vertical="center"/>
    </xf>
    <xf numFmtId="0" fontId="3" fillId="2" borderId="8" xfId="1" quotePrefix="1" applyFont="1" applyFill="1" applyBorder="1" applyAlignment="1" applyProtection="1">
      <alignment vertical="center"/>
      <protection locked="0"/>
    </xf>
    <xf numFmtId="0" fontId="3" fillId="2" borderId="17" xfId="1" quotePrefix="1" applyFont="1" applyFill="1" applyBorder="1" applyAlignment="1" applyProtection="1">
      <alignment vertical="center"/>
      <protection locked="0"/>
    </xf>
    <xf numFmtId="0" fontId="3" fillId="7" borderId="1" xfId="0" quotePrefix="1" applyFont="1" applyFill="1" applyBorder="1" applyAlignment="1" applyProtection="1">
      <alignment horizontal="center" vertical="center"/>
    </xf>
    <xf numFmtId="0" fontId="3" fillId="7" borderId="2" xfId="0" quotePrefix="1" applyFont="1" applyFill="1" applyBorder="1" applyAlignment="1" applyProtection="1">
      <alignment horizontal="center" vertical="center"/>
    </xf>
    <xf numFmtId="0" fontId="3" fillId="7" borderId="3" xfId="0" quotePrefix="1" applyFont="1" applyFill="1" applyBorder="1" applyAlignment="1" applyProtection="1">
      <alignment horizontal="center" vertical="center"/>
    </xf>
    <xf numFmtId="0" fontId="3" fillId="3" borderId="9" xfId="1" quotePrefix="1" applyFont="1" applyFill="1" applyBorder="1" applyAlignment="1" applyProtection="1">
      <alignment vertical="center"/>
      <protection locked="0"/>
    </xf>
    <xf numFmtId="0" fontId="3" fillId="2" borderId="8" xfId="1" applyFont="1" applyFill="1" applyBorder="1" applyAlignment="1" applyProtection="1">
      <alignment vertical="center"/>
      <protection locked="0"/>
    </xf>
    <xf numFmtId="0" fontId="3" fillId="2" borderId="18" xfId="1" applyFont="1" applyFill="1" applyBorder="1" applyAlignment="1" applyProtection="1">
      <alignment vertical="center"/>
      <protection locked="0"/>
    </xf>
    <xf numFmtId="0" fontId="3" fillId="0" borderId="33" xfId="1" applyFont="1" applyFill="1" applyBorder="1" applyAlignment="1" applyProtection="1">
      <alignment vertical="center"/>
    </xf>
    <xf numFmtId="0" fontId="13" fillId="0" borderId="34" xfId="1" quotePrefix="1" applyFont="1" applyBorder="1" applyAlignment="1" applyProtection="1">
      <alignment vertical="center"/>
    </xf>
    <xf numFmtId="0" fontId="3" fillId="0" borderId="34" xfId="1" applyFont="1" applyFill="1" applyBorder="1" applyAlignment="1" applyProtection="1">
      <alignment vertical="center"/>
    </xf>
    <xf numFmtId="0" fontId="3" fillId="2" borderId="33" xfId="1" quotePrefix="1" applyFont="1" applyFill="1" applyBorder="1" applyAlignment="1" applyProtection="1">
      <alignment vertical="center"/>
      <protection locked="0"/>
    </xf>
    <xf numFmtId="0" fontId="3" fillId="2" borderId="35" xfId="1" quotePrefix="1" applyFont="1" applyFill="1" applyBorder="1" applyAlignment="1" applyProtection="1">
      <alignment vertical="center"/>
      <protection locked="0"/>
    </xf>
    <xf numFmtId="0" fontId="3" fillId="3" borderId="34" xfId="1" quotePrefix="1" applyFont="1" applyFill="1" applyBorder="1" applyAlignment="1" applyProtection="1">
      <alignment vertical="center"/>
      <protection locked="0"/>
    </xf>
    <xf numFmtId="0" fontId="12" fillId="0" borderId="34" xfId="1" applyFont="1" applyBorder="1" applyAlignment="1" applyProtection="1">
      <alignment vertical="center"/>
    </xf>
    <xf numFmtId="0" fontId="3" fillId="2" borderId="33" xfId="1" applyFont="1" applyFill="1" applyBorder="1" applyAlignment="1" applyProtection="1">
      <alignment vertical="center"/>
      <protection locked="0"/>
    </xf>
    <xf numFmtId="0" fontId="3" fillId="2" borderId="36" xfId="1" applyFont="1" applyFill="1" applyBorder="1" applyAlignment="1" applyProtection="1">
      <alignment vertical="center"/>
      <protection locked="0"/>
    </xf>
    <xf numFmtId="0" fontId="3" fillId="0" borderId="17" xfId="1" applyFont="1" applyFill="1" applyBorder="1" applyAlignment="1" applyProtection="1">
      <alignment vertical="center"/>
    </xf>
    <xf numFmtId="0" fontId="13" fillId="0" borderId="34" xfId="1" quotePrefix="1" applyFont="1" applyBorder="1" applyProtection="1"/>
    <xf numFmtId="0" fontId="3" fillId="0" borderId="35" xfId="1" applyFont="1" applyFill="1" applyBorder="1" applyAlignment="1" applyProtection="1">
      <alignment vertical="center"/>
    </xf>
    <xf numFmtId="0" fontId="12" fillId="0" borderId="34" xfId="1" applyFont="1" applyBorder="1" applyProtection="1"/>
    <xf numFmtId="0" fontId="23" fillId="6" borderId="26" xfId="0" applyFont="1" applyFill="1" applyBorder="1" applyAlignment="1" applyProtection="1">
      <alignment horizontal="center"/>
    </xf>
    <xf numFmtId="0" fontId="2" fillId="6" borderId="26" xfId="0" applyFont="1" applyFill="1" applyBorder="1" applyAlignment="1" applyProtection="1">
      <alignment horizontal="right"/>
    </xf>
    <xf numFmtId="0" fontId="12" fillId="6" borderId="38" xfId="0" applyFont="1" applyFill="1" applyBorder="1" applyAlignment="1" applyProtection="1">
      <alignment horizontal="center"/>
    </xf>
    <xf numFmtId="164" fontId="9" fillId="5" borderId="39" xfId="0" quotePrefix="1" applyNumberFormat="1" applyFont="1" applyFill="1" applyBorder="1" applyAlignment="1" applyProtection="1">
      <alignment vertical="center"/>
    </xf>
    <xf numFmtId="0" fontId="3" fillId="5" borderId="33" xfId="0" quotePrefix="1" applyFont="1" applyFill="1" applyBorder="1" applyAlignment="1" applyProtection="1">
      <alignment horizontal="center" vertical="center"/>
    </xf>
    <xf numFmtId="0" fontId="3" fillId="5" borderId="34" xfId="3" applyFont="1" applyFill="1" applyBorder="1" applyAlignment="1" applyProtection="1">
      <alignment horizontal="center" vertical="center"/>
    </xf>
    <xf numFmtId="0" fontId="3" fillId="5" borderId="35" xfId="0" quotePrefix="1" applyFont="1" applyFill="1" applyBorder="1" applyAlignment="1" applyProtection="1">
      <alignment horizontal="center" vertical="center"/>
    </xf>
    <xf numFmtId="0" fontId="3" fillId="7" borderId="33" xfId="0" quotePrefix="1" applyFont="1" applyFill="1" applyBorder="1" applyAlignment="1" applyProtection="1">
      <alignment horizontal="center" vertical="center"/>
    </xf>
    <xf numFmtId="0" fontId="3" fillId="7" borderId="34" xfId="0" quotePrefix="1" applyFont="1" applyFill="1" applyBorder="1" applyAlignment="1" applyProtection="1">
      <alignment horizontal="center" vertical="center"/>
    </xf>
    <xf numFmtId="0" fontId="3" fillId="7" borderId="35" xfId="0" quotePrefix="1" applyFont="1" applyFill="1" applyBorder="1" applyAlignment="1" applyProtection="1">
      <alignment horizontal="center" vertical="center"/>
    </xf>
    <xf numFmtId="0" fontId="1" fillId="5" borderId="37" xfId="0" applyFont="1" applyFill="1" applyBorder="1" applyAlignment="1" applyProtection="1">
      <alignment horizontal="center"/>
    </xf>
    <xf numFmtId="0" fontId="1" fillId="5" borderId="34" xfId="0" applyFont="1" applyFill="1" applyBorder="1" applyAlignment="1" applyProtection="1">
      <alignment horizontal="center"/>
    </xf>
    <xf numFmtId="0" fontId="1" fillId="5" borderId="35" xfId="0" applyFont="1" applyFill="1" applyBorder="1" applyAlignment="1" applyProtection="1">
      <alignment horizontal="center"/>
    </xf>
    <xf numFmtId="0" fontId="1" fillId="5" borderId="33" xfId="0" applyFont="1" applyFill="1" applyBorder="1" applyAlignment="1" applyProtection="1">
      <alignment horizontal="center"/>
    </xf>
    <xf numFmtId="0" fontId="1" fillId="5" borderId="34" xfId="0" applyFont="1" applyFill="1" applyBorder="1" applyProtection="1"/>
    <xf numFmtId="0" fontId="24" fillId="5" borderId="13" xfId="0" applyFont="1" applyFill="1" applyBorder="1" applyAlignment="1" applyProtection="1">
      <alignment horizontal="center" vertical="center"/>
    </xf>
    <xf numFmtId="164" fontId="9" fillId="5" borderId="40" xfId="0" quotePrefix="1" applyNumberFormat="1" applyFont="1" applyFill="1" applyBorder="1" applyAlignment="1" applyProtection="1">
      <alignment vertical="center"/>
    </xf>
    <xf numFmtId="0" fontId="12" fillId="6" borderId="41" xfId="0" applyFont="1" applyFill="1" applyBorder="1" applyAlignment="1" applyProtection="1">
      <alignment horizontal="center"/>
    </xf>
    <xf numFmtId="0" fontId="11" fillId="0" borderId="0" xfId="1" applyProtection="1">
      <protection locked="0"/>
    </xf>
    <xf numFmtId="0" fontId="0" fillId="0" borderId="0" xfId="0" applyProtection="1">
      <protection locked="0"/>
    </xf>
    <xf numFmtId="0" fontId="19" fillId="0" borderId="14" xfId="1" applyFont="1" applyBorder="1" applyProtection="1">
      <protection locked="0"/>
    </xf>
    <xf numFmtId="16" fontId="15" fillId="0" borderId="16" xfId="1" quotePrefix="1" applyNumberFormat="1" applyFont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14" fillId="0" borderId="9" xfId="1" applyFont="1" applyBorder="1" applyAlignment="1" applyProtection="1">
      <alignment horizontal="center"/>
      <protection locked="0"/>
    </xf>
    <xf numFmtId="0" fontId="13" fillId="0" borderId="9" xfId="1" quotePrefix="1" applyFont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16" fontId="15" fillId="0" borderId="4" xfId="1" quotePrefix="1" applyNumberFormat="1" applyFont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13" fillId="0" borderId="2" xfId="1" quotePrefix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16" fontId="15" fillId="0" borderId="37" xfId="1" quotePrefix="1" applyNumberFormat="1" applyFont="1" applyBorder="1" applyAlignment="1" applyProtection="1">
      <alignment horizontal="center" vertical="center"/>
      <protection locked="0"/>
    </xf>
    <xf numFmtId="0" fontId="3" fillId="0" borderId="33" xfId="1" applyFont="1" applyFill="1" applyBorder="1" applyAlignment="1" applyProtection="1">
      <alignment vertical="center"/>
      <protection locked="0"/>
    </xf>
    <xf numFmtId="0" fontId="14" fillId="0" borderId="34" xfId="1" applyFont="1" applyBorder="1" applyAlignment="1" applyProtection="1">
      <alignment horizontal="center"/>
      <protection locked="0"/>
    </xf>
    <xf numFmtId="0" fontId="13" fillId="0" borderId="34" xfId="1" quotePrefix="1" applyFont="1" applyBorder="1" applyAlignment="1" applyProtection="1">
      <alignment horizontal="center"/>
      <protection locked="0"/>
    </xf>
    <xf numFmtId="0" fontId="3" fillId="0" borderId="34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16" fontId="15" fillId="0" borderId="5" xfId="1" quotePrefix="1" applyNumberFormat="1" applyFont="1" applyBorder="1" applyAlignment="1" applyProtection="1">
      <alignment horizontal="center" vertical="center"/>
      <protection locked="0"/>
    </xf>
    <xf numFmtId="0" fontId="13" fillId="0" borderId="9" xfId="1" quotePrefix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16" fontId="15" fillId="0" borderId="6" xfId="1" quotePrefix="1" applyNumberFormat="1" applyFont="1" applyBorder="1" applyAlignment="1" applyProtection="1">
      <alignment horizontal="center" vertical="center"/>
      <protection locked="0"/>
    </xf>
    <xf numFmtId="0" fontId="13" fillId="0" borderId="2" xfId="1" quotePrefix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16" fontId="13" fillId="0" borderId="2" xfId="1" quotePrefix="1" applyNumberFormat="1" applyFont="1" applyBorder="1" applyAlignment="1" applyProtection="1">
      <alignment horizontal="center"/>
      <protection locked="0"/>
    </xf>
    <xf numFmtId="16" fontId="15" fillId="0" borderId="32" xfId="1" quotePrefix="1" applyNumberFormat="1" applyFont="1" applyBorder="1" applyAlignment="1" applyProtection="1">
      <alignment horizontal="center" vertical="center"/>
      <protection locked="0"/>
    </xf>
    <xf numFmtId="0" fontId="13" fillId="0" borderId="34" xfId="1" quotePrefix="1" applyFont="1" applyBorder="1" applyAlignment="1" applyProtection="1">
      <alignment vertical="center"/>
      <protection locked="0"/>
    </xf>
    <xf numFmtId="0" fontId="12" fillId="0" borderId="34" xfId="1" applyFont="1" applyBorder="1" applyAlignment="1" applyProtection="1">
      <alignment vertical="center"/>
      <protection locked="0"/>
    </xf>
    <xf numFmtId="0" fontId="12" fillId="0" borderId="0" xfId="1" applyFont="1" applyProtection="1">
      <protection locked="0"/>
    </xf>
    <xf numFmtId="0" fontId="3" fillId="0" borderId="0" xfId="1" applyFont="1" applyAlignment="1" applyProtection="1">
      <alignment horizontal="center"/>
      <protection locked="0"/>
    </xf>
    <xf numFmtId="0" fontId="11" fillId="0" borderId="0" xfId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Protection="1">
      <protection locked="0"/>
    </xf>
    <xf numFmtId="0" fontId="0" fillId="5" borderId="0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protection locked="0"/>
    </xf>
    <xf numFmtId="0" fontId="2" fillId="5" borderId="6" xfId="0" applyFont="1" applyFill="1" applyBorder="1" applyProtection="1">
      <protection locked="0"/>
    </xf>
    <xf numFmtId="0" fontId="9" fillId="5" borderId="0" xfId="2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0" fontId="17" fillId="5" borderId="0" xfId="0" applyFont="1" applyFill="1" applyProtection="1">
      <protection locked="0"/>
    </xf>
    <xf numFmtId="0" fontId="2" fillId="5" borderId="32" xfId="0" applyFont="1" applyFill="1" applyBorder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16" fillId="5" borderId="0" xfId="0" applyFont="1" applyFill="1" applyAlignment="1" applyProtection="1">
      <protection locked="0"/>
    </xf>
    <xf numFmtId="164" fontId="0" fillId="5" borderId="0" xfId="0" applyNumberFormat="1" applyFont="1" applyFill="1" applyProtection="1">
      <protection locked="0"/>
    </xf>
    <xf numFmtId="0" fontId="6" fillId="5" borderId="12" xfId="0" applyFont="1" applyFill="1" applyBorder="1" applyProtection="1"/>
    <xf numFmtId="0" fontId="6" fillId="5" borderId="13" xfId="0" applyFont="1" applyFill="1" applyBorder="1" applyProtection="1"/>
    <xf numFmtId="0" fontId="23" fillId="6" borderId="9" xfId="0" applyFont="1" applyFill="1" applyBorder="1" applyAlignment="1" applyProtection="1">
      <alignment horizontal="center"/>
    </xf>
    <xf numFmtId="0" fontId="16" fillId="5" borderId="25" xfId="0" applyFont="1" applyFill="1" applyBorder="1" applyAlignment="1" applyProtection="1">
      <protection locked="0"/>
    </xf>
    <xf numFmtId="0" fontId="25" fillId="0" borderId="25" xfId="0" applyFont="1" applyBorder="1"/>
    <xf numFmtId="0" fontId="0" fillId="0" borderId="12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0" fillId="0" borderId="3" xfId="0" applyBorder="1"/>
    <xf numFmtId="0" fontId="16" fillId="5" borderId="29" xfId="0" applyFont="1" applyFill="1" applyBorder="1" applyAlignment="1" applyProtection="1">
      <protection locked="0"/>
    </xf>
    <xf numFmtId="0" fontId="0" fillId="0" borderId="30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29" fillId="0" borderId="0" xfId="0" applyFont="1"/>
    <xf numFmtId="0" fontId="3" fillId="2" borderId="18" xfId="1" quotePrefix="1" applyFont="1" applyFill="1" applyBorder="1" applyAlignment="1" applyProtection="1">
      <alignment vertical="center"/>
      <protection locked="0"/>
    </xf>
    <xf numFmtId="0" fontId="3" fillId="2" borderId="15" xfId="1" quotePrefix="1" applyFont="1" applyFill="1" applyBorder="1" applyAlignment="1" applyProtection="1">
      <alignment vertical="center"/>
      <protection locked="0"/>
    </xf>
    <xf numFmtId="0" fontId="3" fillId="2" borderId="36" xfId="1" quotePrefix="1" applyFont="1" applyFill="1" applyBorder="1" applyAlignment="1" applyProtection="1">
      <alignment vertical="center"/>
      <protection locked="0"/>
    </xf>
    <xf numFmtId="0" fontId="13" fillId="0" borderId="16" xfId="1" quotePrefix="1" applyFont="1" applyBorder="1" applyAlignment="1" applyProtection="1">
      <alignment horizontal="center"/>
      <protection locked="0"/>
    </xf>
    <xf numFmtId="0" fontId="13" fillId="0" borderId="4" xfId="1" quotePrefix="1" applyFont="1" applyBorder="1" applyAlignment="1" applyProtection="1">
      <alignment horizontal="center"/>
      <protection locked="0"/>
    </xf>
    <xf numFmtId="16" fontId="13" fillId="0" borderId="4" xfId="1" quotePrefix="1" applyNumberFormat="1" applyFont="1" applyBorder="1" applyAlignment="1" applyProtection="1">
      <alignment horizontal="center"/>
      <protection locked="0"/>
    </xf>
    <xf numFmtId="0" fontId="13" fillId="0" borderId="37" xfId="1" quotePrefix="1" applyFont="1" applyBorder="1" applyAlignment="1" applyProtection="1">
      <alignment horizontal="center"/>
      <protection locked="0"/>
    </xf>
    <xf numFmtId="0" fontId="3" fillId="8" borderId="18" xfId="1" quotePrefix="1" applyFont="1" applyFill="1" applyBorder="1" applyAlignment="1" applyProtection="1">
      <alignment vertical="center"/>
      <protection locked="0"/>
    </xf>
    <xf numFmtId="0" fontId="3" fillId="8" borderId="15" xfId="1" quotePrefix="1" applyFont="1" applyFill="1" applyBorder="1" applyAlignment="1" applyProtection="1">
      <alignment vertical="center"/>
      <protection locked="0"/>
    </xf>
    <xf numFmtId="0" fontId="3" fillId="8" borderId="36" xfId="1" quotePrefix="1" applyFont="1" applyFill="1" applyBorder="1" applyAlignment="1" applyProtection="1">
      <alignment vertical="center"/>
      <protection locked="0"/>
    </xf>
    <xf numFmtId="0" fontId="3" fillId="0" borderId="25" xfId="1" applyFont="1" applyFill="1" applyBorder="1" applyAlignment="1" applyProtection="1">
      <alignment vertical="center"/>
    </xf>
    <xf numFmtId="0" fontId="3" fillId="2" borderId="2" xfId="1" quotePrefix="1" applyFont="1" applyFill="1" applyBorder="1" applyAlignment="1" applyProtection="1">
      <alignment vertical="center"/>
      <protection locked="0"/>
    </xf>
    <xf numFmtId="0" fontId="3" fillId="0" borderId="20" xfId="1" applyFont="1" applyFill="1" applyBorder="1" applyAlignment="1" applyProtection="1">
      <alignment vertical="center"/>
    </xf>
    <xf numFmtId="0" fontId="3" fillId="0" borderId="43" xfId="1" applyFont="1" applyFill="1" applyBorder="1" applyAlignment="1" applyProtection="1">
      <alignment vertical="center"/>
    </xf>
    <xf numFmtId="0" fontId="13" fillId="0" borderId="20" xfId="1" quotePrefix="1" applyFont="1" applyBorder="1" applyAlignment="1" applyProtection="1">
      <alignment vertical="center"/>
    </xf>
    <xf numFmtId="0" fontId="3" fillId="0" borderId="42" xfId="1" applyFont="1" applyFill="1" applyBorder="1" applyAlignment="1" applyProtection="1">
      <alignment vertical="center"/>
    </xf>
    <xf numFmtId="0" fontId="13" fillId="0" borderId="25" xfId="1" quotePrefix="1" applyFont="1" applyBorder="1" applyAlignment="1" applyProtection="1">
      <alignment vertical="center"/>
    </xf>
    <xf numFmtId="0" fontId="3" fillId="2" borderId="44" xfId="1" quotePrefix="1" applyFont="1" applyFill="1" applyBorder="1" applyAlignment="1" applyProtection="1">
      <alignment vertical="center"/>
      <protection locked="0"/>
    </xf>
    <xf numFmtId="0" fontId="14" fillId="0" borderId="7" xfId="1" applyFont="1" applyBorder="1" applyAlignment="1" applyProtection="1">
      <alignment horizontal="center"/>
      <protection locked="0"/>
    </xf>
    <xf numFmtId="0" fontId="3" fillId="2" borderId="11" xfId="1" quotePrefix="1" applyFont="1" applyFill="1" applyBorder="1" applyAlignment="1" applyProtection="1">
      <alignment vertical="center"/>
      <protection locked="0"/>
    </xf>
    <xf numFmtId="0" fontId="3" fillId="2" borderId="7" xfId="1" quotePrefix="1" applyFont="1" applyFill="1" applyBorder="1" applyAlignment="1" applyProtection="1">
      <alignment vertical="center"/>
      <protection locked="0"/>
    </xf>
    <xf numFmtId="0" fontId="13" fillId="0" borderId="7" xfId="1" quotePrefix="1" applyFont="1" applyBorder="1" applyAlignment="1" applyProtection="1">
      <alignment vertical="center"/>
    </xf>
    <xf numFmtId="0" fontId="12" fillId="0" borderId="7" xfId="1" applyFont="1" applyBorder="1" applyAlignment="1" applyProtection="1">
      <alignment vertical="center"/>
    </xf>
    <xf numFmtId="0" fontId="3" fillId="0" borderId="7" xfId="1" applyFont="1" applyFill="1" applyBorder="1" applyAlignment="1" applyProtection="1">
      <alignment vertical="center"/>
    </xf>
    <xf numFmtId="0" fontId="13" fillId="0" borderId="5" xfId="1" quotePrefix="1" applyFont="1" applyBorder="1" applyAlignment="1" applyProtection="1">
      <alignment horizontal="center"/>
      <protection locked="0"/>
    </xf>
    <xf numFmtId="0" fontId="13" fillId="0" borderId="6" xfId="1" quotePrefix="1" applyFont="1" applyBorder="1" applyAlignment="1" applyProtection="1">
      <alignment horizontal="center"/>
      <protection locked="0"/>
    </xf>
    <xf numFmtId="16" fontId="13" fillId="0" borderId="6" xfId="1" quotePrefix="1" applyNumberFormat="1" applyFont="1" applyBorder="1" applyAlignment="1" applyProtection="1">
      <alignment horizontal="center"/>
      <protection locked="0"/>
    </xf>
    <xf numFmtId="0" fontId="13" fillId="0" borderId="32" xfId="1" quotePrefix="1" applyFont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2" fillId="5" borderId="45" xfId="0" applyFont="1" applyFill="1" applyBorder="1" applyProtection="1">
      <protection locked="0"/>
    </xf>
    <xf numFmtId="0" fontId="3" fillId="5" borderId="46" xfId="0" quotePrefix="1" applyFont="1" applyFill="1" applyBorder="1" applyAlignment="1" applyProtection="1">
      <alignment horizontal="center" vertical="center"/>
    </xf>
    <xf numFmtId="0" fontId="3" fillId="5" borderId="47" xfId="3" applyFont="1" applyFill="1" applyBorder="1" applyAlignment="1" applyProtection="1">
      <alignment horizontal="center" vertical="center"/>
    </xf>
    <xf numFmtId="0" fontId="3" fillId="5" borderId="29" xfId="0" quotePrefix="1" applyFont="1" applyFill="1" applyBorder="1" applyAlignment="1" applyProtection="1">
      <alignment horizontal="center" vertical="center"/>
    </xf>
    <xf numFmtId="0" fontId="3" fillId="7" borderId="46" xfId="0" quotePrefix="1" applyFont="1" applyFill="1" applyBorder="1" applyAlignment="1" applyProtection="1">
      <alignment horizontal="center" vertical="center"/>
    </xf>
    <xf numFmtId="0" fontId="3" fillId="7" borderId="47" xfId="0" quotePrefix="1" applyFont="1" applyFill="1" applyBorder="1" applyAlignment="1" applyProtection="1">
      <alignment horizontal="center" vertical="center"/>
    </xf>
    <xf numFmtId="0" fontId="3" fillId="7" borderId="29" xfId="0" quotePrefix="1" applyFont="1" applyFill="1" applyBorder="1" applyAlignment="1" applyProtection="1">
      <alignment horizontal="center" vertical="center"/>
    </xf>
    <xf numFmtId="0" fontId="1" fillId="5" borderId="48" xfId="0" applyFont="1" applyFill="1" applyBorder="1" applyAlignment="1" applyProtection="1">
      <alignment horizontal="center"/>
    </xf>
    <xf numFmtId="0" fontId="1" fillId="5" borderId="47" xfId="0" applyFont="1" applyFill="1" applyBorder="1" applyAlignment="1" applyProtection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1" fillId="5" borderId="46" xfId="0" applyFont="1" applyFill="1" applyBorder="1" applyAlignment="1" applyProtection="1">
      <alignment horizontal="center"/>
    </xf>
    <xf numFmtId="0" fontId="1" fillId="5" borderId="47" xfId="0" applyFont="1" applyFill="1" applyBorder="1" applyProtection="1"/>
    <xf numFmtId="0" fontId="24" fillId="5" borderId="30" xfId="0" applyFont="1" applyFill="1" applyBorder="1" applyAlignment="1" applyProtection="1">
      <alignment horizontal="center" vertical="center"/>
    </xf>
    <xf numFmtId="0" fontId="6" fillId="5" borderId="30" xfId="0" applyFont="1" applyFill="1" applyBorder="1" applyProtection="1"/>
    <xf numFmtId="164" fontId="9" fillId="5" borderId="49" xfId="0" quotePrefix="1" applyNumberFormat="1" applyFont="1" applyFill="1" applyBorder="1" applyAlignment="1" applyProtection="1">
      <alignment vertical="center"/>
    </xf>
    <xf numFmtId="0" fontId="30" fillId="0" borderId="12" xfId="0" applyFont="1" applyBorder="1"/>
    <xf numFmtId="0" fontId="31" fillId="0" borderId="12" xfId="0" applyFont="1" applyBorder="1"/>
    <xf numFmtId="0" fontId="0" fillId="5" borderId="0" xfId="0" applyFont="1" applyFill="1" applyAlignment="1" applyProtection="1">
      <protection locked="0"/>
    </xf>
    <xf numFmtId="0" fontId="0" fillId="5" borderId="12" xfId="0" applyFont="1" applyFill="1" applyBorder="1" applyAlignment="1" applyProtection="1">
      <protection locked="0"/>
    </xf>
    <xf numFmtId="0" fontId="0" fillId="0" borderId="12" xfId="0" applyBorder="1"/>
    <xf numFmtId="0" fontId="0" fillId="5" borderId="0" xfId="0" applyFont="1" applyFill="1" applyBorder="1" applyAlignment="1" applyProtection="1">
      <protection locked="0"/>
    </xf>
    <xf numFmtId="0" fontId="30" fillId="0" borderId="0" xfId="0" applyFont="1" applyBorder="1"/>
    <xf numFmtId="0" fontId="31" fillId="0" borderId="0" xfId="0" applyFont="1" applyBorder="1"/>
    <xf numFmtId="0" fontId="0" fillId="0" borderId="0" xfId="0" applyFont="1" applyBorder="1" applyAlignment="1">
      <alignment horizontal="center"/>
    </xf>
    <xf numFmtId="0" fontId="32" fillId="5" borderId="12" xfId="0" applyFont="1" applyFill="1" applyBorder="1" applyAlignment="1" applyProtection="1">
      <protection locked="0"/>
    </xf>
    <xf numFmtId="0" fontId="0" fillId="5" borderId="0" xfId="0" applyFill="1" applyAlignment="1" applyProtection="1">
      <protection locked="0"/>
    </xf>
    <xf numFmtId="0" fontId="0" fillId="5" borderId="12" xfId="0" applyFill="1" applyBorder="1" applyAlignment="1" applyProtection="1">
      <protection locked="0"/>
    </xf>
    <xf numFmtId="0" fontId="24" fillId="4" borderId="23" xfId="0" applyFont="1" applyFill="1" applyBorder="1" applyAlignment="1" applyProtection="1">
      <alignment horizontal="center"/>
      <protection locked="0"/>
    </xf>
    <xf numFmtId="0" fontId="24" fillId="4" borderId="7" xfId="0" applyFont="1" applyFill="1" applyBorder="1" applyAlignment="1" applyProtection="1">
      <alignment horizontal="center"/>
      <protection locked="0"/>
    </xf>
    <xf numFmtId="0" fontId="24" fillId="4" borderId="14" xfId="0" applyFont="1" applyFill="1" applyBorder="1" applyAlignment="1" applyProtection="1">
      <alignment horizontal="center"/>
      <protection locked="0"/>
    </xf>
    <xf numFmtId="0" fontId="24" fillId="4" borderId="24" xfId="0" applyFont="1" applyFill="1" applyBorder="1" applyAlignment="1" applyProtection="1">
      <alignment horizontal="center"/>
      <protection locked="0"/>
    </xf>
    <xf numFmtId="0" fontId="2" fillId="6" borderId="16" xfId="0" applyNumberFormat="1" applyFont="1" applyFill="1" applyBorder="1" applyAlignment="1" applyProtection="1">
      <alignment horizontal="center"/>
    </xf>
    <xf numFmtId="1" fontId="2" fillId="6" borderId="9" xfId="0" applyNumberFormat="1" applyFont="1" applyFill="1" applyBorder="1" applyAlignment="1" applyProtection="1">
      <alignment horizontal="center"/>
    </xf>
    <xf numFmtId="1" fontId="2" fillId="6" borderId="18" xfId="0" applyNumberFormat="1" applyFont="1" applyFill="1" applyBorder="1" applyAlignment="1" applyProtection="1">
      <alignment horizontal="center"/>
    </xf>
    <xf numFmtId="0" fontId="22" fillId="6" borderId="16" xfId="0" applyFont="1" applyFill="1" applyBorder="1" applyAlignment="1" applyProtection="1">
      <alignment horizontal="center"/>
    </xf>
    <xf numFmtId="0" fontId="22" fillId="6" borderId="9" xfId="0" applyFont="1" applyFill="1" applyBorder="1" applyAlignment="1" applyProtection="1">
      <alignment horizontal="center"/>
    </xf>
    <xf numFmtId="0" fontId="22" fillId="6" borderId="18" xfId="0" applyFont="1" applyFill="1" applyBorder="1" applyAlignment="1" applyProtection="1">
      <alignment horizontal="center"/>
    </xf>
    <xf numFmtId="0" fontId="22" fillId="6" borderId="17" xfId="0" applyFont="1" applyFill="1" applyBorder="1" applyAlignment="1" applyProtection="1">
      <alignment horizontal="center"/>
    </xf>
    <xf numFmtId="1" fontId="2" fillId="6" borderId="20" xfId="0" applyNumberFormat="1" applyFont="1" applyFill="1" applyBorder="1" applyAlignment="1" applyProtection="1">
      <alignment horizontal="center"/>
    </xf>
    <xf numFmtId="0" fontId="2" fillId="6" borderId="16" xfId="0" applyFont="1" applyFill="1" applyBorder="1" applyAlignment="1" applyProtection="1">
      <alignment horizontal="center"/>
    </xf>
    <xf numFmtId="0" fontId="2" fillId="6" borderId="9" xfId="0" applyFont="1" applyFill="1" applyBorder="1" applyAlignment="1" applyProtection="1">
      <alignment horizontal="center"/>
    </xf>
    <xf numFmtId="0" fontId="2" fillId="6" borderId="18" xfId="0" applyFont="1" applyFill="1" applyBorder="1" applyAlignment="1" applyProtection="1">
      <alignment horizontal="center"/>
    </xf>
    <xf numFmtId="0" fontId="24" fillId="6" borderId="7" xfId="0" applyFont="1" applyFill="1" applyBorder="1" applyAlignment="1" applyProtection="1">
      <alignment horizontal="center"/>
      <protection locked="0"/>
    </xf>
    <xf numFmtId="0" fontId="24" fillId="4" borderId="19" xfId="0" applyFont="1" applyFill="1" applyBorder="1" applyAlignment="1" applyProtection="1">
      <alignment horizontal="center"/>
      <protection locked="0"/>
    </xf>
    <xf numFmtId="0" fontId="24" fillId="4" borderId="20" xfId="0" applyFont="1" applyFill="1" applyBorder="1" applyAlignment="1" applyProtection="1">
      <alignment horizontal="center"/>
      <protection locked="0"/>
    </xf>
    <xf numFmtId="0" fontId="24" fillId="4" borderId="21" xfId="0" applyFont="1" applyFill="1" applyBorder="1" applyAlignment="1" applyProtection="1">
      <alignment horizontal="center"/>
      <protection locked="0"/>
    </xf>
    <xf numFmtId="0" fontId="20" fillId="0" borderId="0" xfId="1" applyFont="1" applyAlignment="1" applyProtection="1">
      <alignment horizontal="center"/>
      <protection locked="0"/>
    </xf>
    <xf numFmtId="0" fontId="21" fillId="0" borderId="7" xfId="1" applyFont="1" applyBorder="1" applyAlignment="1" applyProtection="1">
      <alignment horizontal="center"/>
      <protection locked="0"/>
    </xf>
    <xf numFmtId="0" fontId="18" fillId="0" borderId="23" xfId="1" applyFont="1" applyBorder="1" applyAlignment="1" applyProtection="1">
      <alignment horizontal="center"/>
      <protection locked="0"/>
    </xf>
    <xf numFmtId="0" fontId="18" fillId="0" borderId="14" xfId="1" applyFont="1" applyBorder="1" applyAlignment="1" applyProtection="1">
      <alignment horizontal="center"/>
      <protection locked="0"/>
    </xf>
    <xf numFmtId="0" fontId="18" fillId="0" borderId="24" xfId="1" applyFont="1" applyBorder="1" applyAlignment="1" applyProtection="1">
      <alignment horizontal="center"/>
      <protection locked="0"/>
    </xf>
    <xf numFmtId="0" fontId="18" fillId="0" borderId="22" xfId="1" applyFont="1" applyBorder="1" applyAlignment="1" applyProtection="1">
      <alignment horizontal="center"/>
      <protection locked="0"/>
    </xf>
    <xf numFmtId="0" fontId="18" fillId="0" borderId="7" xfId="1" applyFont="1" applyBorder="1" applyAlignment="1" applyProtection="1">
      <alignment horizontal="center"/>
      <protection locked="0"/>
    </xf>
    <xf numFmtId="0" fontId="18" fillId="0" borderId="11" xfId="1" applyFont="1" applyBorder="1" applyAlignment="1" applyProtection="1">
      <alignment horizontal="center"/>
      <protection locked="0"/>
    </xf>
    <xf numFmtId="0" fontId="18" fillId="0" borderId="0" xfId="1" applyFont="1" applyBorder="1" applyAlignment="1" applyProtection="1">
      <alignment horizontal="center"/>
      <protection locked="0"/>
    </xf>
    <xf numFmtId="0" fontId="18" fillId="0" borderId="10" xfId="1" applyFont="1" applyBorder="1" applyAlignment="1" applyProtection="1">
      <alignment horizontal="center"/>
      <protection locked="0"/>
    </xf>
    <xf numFmtId="0" fontId="18" fillId="0" borderId="31" xfId="1" applyFont="1" applyBorder="1" applyAlignment="1" applyProtection="1">
      <alignment horizontal="center"/>
      <protection locked="0"/>
    </xf>
    <xf numFmtId="0" fontId="18" fillId="0" borderId="19" xfId="1" applyFont="1" applyBorder="1" applyAlignment="1" applyProtection="1">
      <alignment horizontal="center"/>
      <protection locked="0"/>
    </xf>
    <xf numFmtId="0" fontId="18" fillId="0" borderId="20" xfId="1" applyFont="1" applyBorder="1" applyAlignment="1" applyProtection="1">
      <alignment horizontal="center"/>
      <protection locked="0"/>
    </xf>
    <xf numFmtId="0" fontId="18" fillId="0" borderId="21" xfId="1" applyFont="1" applyBorder="1" applyAlignment="1" applyProtection="1">
      <alignment horizontal="center"/>
      <protection locked="0"/>
    </xf>
  </cellXfs>
  <cellStyles count="4">
    <cellStyle name="Normal" xfId="0" builtinId="0"/>
    <cellStyle name="Normal_12er_SR(SWP)_2003 1 GRUP" xfId="1"/>
    <cellStyle name="Normal_12er_SR(SWP)_2003 2 GRUP" xfId="2"/>
    <cellStyle name="Standard_10erfeld9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10</xdr:col>
      <xdr:colOff>28575</xdr:colOff>
      <xdr:row>0</xdr:row>
      <xdr:rowOff>1104900</xdr:rowOff>
    </xdr:to>
    <xdr:pic>
      <xdr:nvPicPr>
        <xdr:cNvPr id="2396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1371600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342900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9525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47625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409575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63</xdr:row>
      <xdr:rowOff>225286</xdr:rowOff>
    </xdr:from>
    <xdr:to>
      <xdr:col>2</xdr:col>
      <xdr:colOff>142875</xdr:colOff>
      <xdr:row>64</xdr:row>
      <xdr:rowOff>19049</xdr:rowOff>
    </xdr:to>
    <xdr:pic>
      <xdr:nvPicPr>
        <xdr:cNvPr id="6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62175" y="20923111"/>
          <a:ext cx="104775" cy="136663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</xdr:col>
      <xdr:colOff>85725</xdr:colOff>
      <xdr:row>1</xdr:row>
      <xdr:rowOff>149086</xdr:rowOff>
    </xdr:from>
    <xdr:to>
      <xdr:col>2</xdr:col>
      <xdr:colOff>190500</xdr:colOff>
      <xdr:row>1</xdr:row>
      <xdr:rowOff>285749</xdr:rowOff>
    </xdr:to>
    <xdr:pic>
      <xdr:nvPicPr>
        <xdr:cNvPr id="2049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" y="1490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85725</xdr:colOff>
      <xdr:row>1</xdr:row>
      <xdr:rowOff>149086</xdr:rowOff>
    </xdr:from>
    <xdr:to>
      <xdr:col>6</xdr:col>
      <xdr:colOff>190500</xdr:colOff>
      <xdr:row>1</xdr:row>
      <xdr:rowOff>285749</xdr:rowOff>
    </xdr:to>
    <xdr:pic>
      <xdr:nvPicPr>
        <xdr:cNvPr id="3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" y="1490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85725</xdr:colOff>
      <xdr:row>36</xdr:row>
      <xdr:rowOff>149086</xdr:rowOff>
    </xdr:from>
    <xdr:to>
      <xdr:col>2</xdr:col>
      <xdr:colOff>190500</xdr:colOff>
      <xdr:row>36</xdr:row>
      <xdr:rowOff>285749</xdr:rowOff>
    </xdr:to>
    <xdr:pic>
      <xdr:nvPicPr>
        <xdr:cNvPr id="4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1490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85725</xdr:colOff>
      <xdr:row>36</xdr:row>
      <xdr:rowOff>149086</xdr:rowOff>
    </xdr:from>
    <xdr:to>
      <xdr:col>6</xdr:col>
      <xdr:colOff>190500</xdr:colOff>
      <xdr:row>36</xdr:row>
      <xdr:rowOff>285749</xdr:rowOff>
    </xdr:to>
    <xdr:pic>
      <xdr:nvPicPr>
        <xdr:cNvPr id="5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7300" y="1490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90</xdr:row>
      <xdr:rowOff>149086</xdr:rowOff>
    </xdr:from>
    <xdr:to>
      <xdr:col>0</xdr:col>
      <xdr:colOff>104775</xdr:colOff>
      <xdr:row>90</xdr:row>
      <xdr:rowOff>285749</xdr:rowOff>
    </xdr:to>
    <xdr:pic>
      <xdr:nvPicPr>
        <xdr:cNvPr id="8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26552386"/>
          <a:ext cx="104775" cy="13666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90</xdr:row>
      <xdr:rowOff>149086</xdr:rowOff>
    </xdr:from>
    <xdr:to>
      <xdr:col>0</xdr:col>
      <xdr:colOff>104775</xdr:colOff>
      <xdr:row>90</xdr:row>
      <xdr:rowOff>285749</xdr:rowOff>
    </xdr:to>
    <xdr:pic>
      <xdr:nvPicPr>
        <xdr:cNvPr id="9" name="Picture 1" descr="http://www.gercekportal.com/wp-content/uploads/2012/04/TLSimge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33975" y="26552386"/>
          <a:ext cx="104775" cy="13666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57150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9</xdr:col>
      <xdr:colOff>1333500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19050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152400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104775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28575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11</xdr:col>
      <xdr:colOff>76200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0</xdr:rowOff>
    </xdr:from>
    <xdr:to>
      <xdr:col>12</xdr:col>
      <xdr:colOff>114300</xdr:colOff>
      <xdr:row>0</xdr:row>
      <xdr:rowOff>1104900</xdr:rowOff>
    </xdr:to>
    <xdr:pic>
      <xdr:nvPicPr>
        <xdr:cNvPr id="2" name="Picture 3" descr="fbvtt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0"/>
          <a:ext cx="391477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61"/>
  <sheetViews>
    <sheetView showGridLines="0" tabSelected="1" showWhiteSpace="0" topLeftCell="A117" zoomScaleSheetLayoutView="100" workbookViewId="0">
      <selection activeCell="AM134" sqref="AM134"/>
    </sheetView>
  </sheetViews>
  <sheetFormatPr defaultRowHeight="12.75"/>
  <cols>
    <col min="1" max="1" width="3.42578125" style="126" customWidth="1"/>
    <col min="2" max="2" width="23" style="136" customWidth="1"/>
    <col min="3" max="3" width="1.7109375" style="126" customWidth="1"/>
    <col min="4" max="4" width="0.85546875" style="126" customWidth="1"/>
    <col min="5" max="6" width="1.7109375" style="126" customWidth="1"/>
    <col min="7" max="7" width="0.85546875" style="126" customWidth="1"/>
    <col min="8" max="9" width="1.7109375" style="126" customWidth="1"/>
    <col min="10" max="10" width="0.85546875" style="126" customWidth="1"/>
    <col min="11" max="12" width="1.7109375" style="126" customWidth="1"/>
    <col min="13" max="13" width="0.85546875" style="126" customWidth="1"/>
    <col min="14" max="15" width="1.7109375" style="126" customWidth="1"/>
    <col min="16" max="16" width="0.85546875" style="126" customWidth="1"/>
    <col min="17" max="18" width="1.7109375" style="126" customWidth="1"/>
    <col min="19" max="19" width="0.85546875" style="126" customWidth="1"/>
    <col min="20" max="20" width="1.85546875" style="126" customWidth="1"/>
    <col min="21" max="21" width="1.7109375" style="126" customWidth="1"/>
    <col min="22" max="22" width="0.85546875" style="126" customWidth="1"/>
    <col min="23" max="23" width="2" style="126" customWidth="1"/>
    <col min="24" max="24" width="1.7109375" style="126" customWidth="1"/>
    <col min="25" max="25" width="0.85546875" style="126" customWidth="1"/>
    <col min="26" max="26" width="2" style="126" customWidth="1"/>
    <col min="27" max="27" width="2.7109375" style="126" customWidth="1"/>
    <col min="28" max="28" width="0.85546875" style="126" customWidth="1"/>
    <col min="29" max="29" width="2" style="126" customWidth="1"/>
    <col min="30" max="30" width="2.7109375" style="126" bestFit="1" customWidth="1"/>
    <col min="31" max="31" width="0.85546875" style="126" customWidth="1"/>
    <col min="32" max="32" width="3.85546875" style="126" customWidth="1"/>
    <col min="33" max="33" width="3.42578125" style="126" customWidth="1"/>
    <col min="34" max="34" width="5" style="126" hidden="1" customWidth="1"/>
    <col min="35" max="35" width="6.28515625" style="137" customWidth="1"/>
    <col min="36" max="36" width="3.85546875" style="125" customWidth="1"/>
    <col min="37" max="37" width="9.140625" style="126"/>
    <col min="38" max="38" width="9.140625" style="94"/>
    <col min="39" max="16384" width="9.140625" style="126"/>
  </cols>
  <sheetData>
    <row r="1" spans="1:41" ht="19.5" thickBot="1">
      <c r="A1" s="221" t="s">
        <v>49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</row>
    <row r="2" spans="1:41" ht="19.5" thickBot="1">
      <c r="A2" s="222" t="s">
        <v>102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4"/>
    </row>
    <row r="3" spans="1:41" ht="15.75">
      <c r="A3" s="128" t="s">
        <v>0</v>
      </c>
      <c r="B3" s="129" t="s">
        <v>1</v>
      </c>
      <c r="C3" s="210">
        <v>1</v>
      </c>
      <c r="D3" s="219"/>
      <c r="E3" s="220"/>
      <c r="F3" s="210">
        <v>2</v>
      </c>
      <c r="G3" s="219"/>
      <c r="H3" s="220"/>
      <c r="I3" s="210">
        <v>3</v>
      </c>
      <c r="J3" s="219"/>
      <c r="K3" s="220"/>
      <c r="L3" s="210">
        <v>4</v>
      </c>
      <c r="M3" s="219"/>
      <c r="N3" s="220"/>
      <c r="O3" s="210">
        <v>5</v>
      </c>
      <c r="P3" s="219"/>
      <c r="Q3" s="220"/>
      <c r="R3" s="210">
        <v>6</v>
      </c>
      <c r="S3" s="219"/>
      <c r="T3" s="220"/>
      <c r="U3" s="210">
        <v>7</v>
      </c>
      <c r="V3" s="219"/>
      <c r="W3" s="220"/>
      <c r="X3" s="210">
        <v>8</v>
      </c>
      <c r="Y3" s="219"/>
      <c r="Z3" s="220"/>
      <c r="AA3" s="213" t="s">
        <v>10</v>
      </c>
      <c r="AB3" s="214"/>
      <c r="AC3" s="215"/>
      <c r="AD3" s="213" t="s">
        <v>48</v>
      </c>
      <c r="AE3" s="214"/>
      <c r="AF3" s="216"/>
      <c r="AG3" s="75" t="s">
        <v>33</v>
      </c>
      <c r="AH3" s="76" t="e">
        <f>#REF!</f>
        <v>#REF!</v>
      </c>
      <c r="AI3" s="77" t="s">
        <v>51</v>
      </c>
      <c r="AJ3" s="125" t="s">
        <v>52</v>
      </c>
    </row>
    <row r="4" spans="1:41" ht="18.75">
      <c r="A4" s="130">
        <v>1</v>
      </c>
      <c r="B4" s="194" t="s">
        <v>106</v>
      </c>
      <c r="C4" s="56"/>
      <c r="D4" s="57"/>
      <c r="E4" s="58"/>
      <c r="F4" s="21">
        <f>IF('Gr S'!$N$9&lt;&gt;"",'Gr S'!$N$9,"")</f>
        <v>3</v>
      </c>
      <c r="G4" s="22" t="str">
        <f>IF(H4&lt;&gt;"",":","")</f>
        <v>:</v>
      </c>
      <c r="H4" s="23">
        <f>IF('Gr S'!$P$9&lt;&gt;"",'Gr S'!$P$9,"")</f>
        <v>0</v>
      </c>
      <c r="I4" s="21">
        <f>IF('Gr S'!$N$14&lt;&gt;"",'Gr S'!$N$14,"")</f>
        <v>3</v>
      </c>
      <c r="J4" s="22" t="str">
        <f>IF(K4&lt;&gt;"",":","")</f>
        <v>:</v>
      </c>
      <c r="K4" s="23">
        <f>IF('Gr S'!$P$14&lt;&gt;"",'Gr S'!$P$14,"")</f>
        <v>0</v>
      </c>
      <c r="L4" s="21">
        <f>IF('Gr S'!$N$4&lt;&gt;"",'Gr S'!$N$4,"")</f>
        <v>3</v>
      </c>
      <c r="M4" s="22" t="str">
        <f>IF($N$4&lt;&gt;"",":","")</f>
        <v>:</v>
      </c>
      <c r="N4" s="23">
        <f>IF('Gr S'!$P$4&lt;&gt;"",'Gr S'!$P$4,"")</f>
        <v>0</v>
      </c>
      <c r="O4" s="21">
        <f>IF('Gr S'!$E$19&lt;&gt;"",'Gr S'!$E$19,"")</f>
        <v>2</v>
      </c>
      <c r="P4" s="22" t="str">
        <f>IF(Q4&lt;&gt;"",":","")</f>
        <v>:</v>
      </c>
      <c r="Q4" s="23">
        <f>IF('Gr S'!$G$19&lt;&gt;"",'Gr S'!$G$19,"")</f>
        <v>3</v>
      </c>
      <c r="R4" s="21">
        <f>IF('Gr S'!$E$14&lt;&gt;"",'Gr S'!$E$14,"")</f>
        <v>3</v>
      </c>
      <c r="S4" s="22" t="str">
        <f>IF(T4&lt;&gt;"",":","")</f>
        <v>:</v>
      </c>
      <c r="T4" s="23">
        <f>IF('Gr S'!$G$14&lt;&gt;"",'Gr S'!$G$14,"")</f>
        <v>0</v>
      </c>
      <c r="U4" s="21">
        <f>IF('Gr S'!$E$9&lt;&gt;"",'Gr S'!$E$9,"")</f>
        <v>0</v>
      </c>
      <c r="V4" s="22" t="str">
        <f t="shared" ref="V4:V9" si="0">IF(W4&lt;&gt;"",":","")</f>
        <v>:</v>
      </c>
      <c r="W4" s="23">
        <f>IF('Gr S'!$G$9&lt;&gt;"",'Gr S'!$G$9,"")</f>
        <v>3</v>
      </c>
      <c r="X4" s="21">
        <f>IF('Gr S'!$E$4&lt;&gt;"",'Gr S'!$E$4,"")</f>
        <v>3</v>
      </c>
      <c r="Y4" s="22" t="str">
        <f t="shared" ref="Y4:Y10" si="1">IF(Z4&lt;&gt;"",":","")</f>
        <v>:</v>
      </c>
      <c r="Z4" s="23">
        <f>IF('Gr S'!$G$4&lt;&gt;"",'Gr S'!$G$4,"")</f>
        <v>0</v>
      </c>
      <c r="AA4" s="24">
        <f>IF(C4&gt;E4,1)+IF(F4&gt;H4,1)+IF(I4&gt;K4,1)+IF(L4&gt;N4,1)+IF(O4&gt;Q4,1)+IF(R4&gt;T4,1)+IF(U4&gt;W4,1)+IF(X4&gt;Z4,1)</f>
        <v>5</v>
      </c>
      <c r="AB4" s="25" t="str">
        <f t="shared" ref="AB4" si="2">IF(AC4&lt;&gt;"",":","")</f>
        <v>:</v>
      </c>
      <c r="AC4" s="26">
        <f>IF(E4&gt;C4,1)+IF(H4&gt;F4,1)+IF(K4&gt;I4,1)+IF(N4&gt;L4,1)+IF(Q4&gt;O4,1)+IF(T4&gt;R4,1)+IF(W4&gt;U4,1)+IF(Z4&gt;X4,1)</f>
        <v>2</v>
      </c>
      <c r="AD4" s="27">
        <f>SUM(C4,F4,I4,L4,O4,R4,U4,X4)</f>
        <v>17</v>
      </c>
      <c r="AE4" s="28" t="s">
        <v>11</v>
      </c>
      <c r="AF4" s="25">
        <f>SUM(E4,H4,K4,N4,Q4,T4,W4,Z4)</f>
        <v>6</v>
      </c>
      <c r="AG4" s="29">
        <f>IF(AA4+AC4&gt;0,RANK(sonuc!AI4,sonuc!AI4:AI11),"")</f>
        <v>2</v>
      </c>
      <c r="AH4" s="138">
        <f>sonuc!AJ4</f>
        <v>7</v>
      </c>
      <c r="AI4" s="78">
        <f>(sonuc!AA4*1000+sonuc!AC4*200+(sonuc!AD4-sonuc!AF4)*20)</f>
        <v>5620</v>
      </c>
      <c r="AJ4" s="131">
        <f>IF(AA4+AC4&gt;0,sonuc!AA4+sonuc!AC4,"")</f>
        <v>7</v>
      </c>
    </row>
    <row r="5" spans="1:41" ht="18.75">
      <c r="A5" s="130">
        <v>2</v>
      </c>
      <c r="B5" s="194" t="s">
        <v>109</v>
      </c>
      <c r="C5" s="19">
        <f>+H4</f>
        <v>0</v>
      </c>
      <c r="D5" s="22" t="str">
        <f>IF(E5&lt;&gt;"",":","")</f>
        <v>:</v>
      </c>
      <c r="E5" s="20">
        <f>+F4</f>
        <v>3</v>
      </c>
      <c r="F5" s="56"/>
      <c r="G5" s="57"/>
      <c r="H5" s="58"/>
      <c r="I5" s="21">
        <f>IF('Gr S'!$N$5&lt;&gt;"",'Gr S'!$N$5,"")</f>
        <v>2</v>
      </c>
      <c r="J5" s="22" t="str">
        <f>IF(K5&lt;&gt;"",":","")</f>
        <v>:</v>
      </c>
      <c r="K5" s="23">
        <f>IF('Gr S'!$P$5&lt;&gt;"",'Gr S'!$P$5,"")</f>
        <v>3</v>
      </c>
      <c r="L5" s="21">
        <f>IF('Gr S'!$N$15&lt;&gt;"",'Gr S'!$N$15,"")</f>
        <v>3</v>
      </c>
      <c r="M5" s="22" t="str">
        <f>IF($N$5&lt;&gt;"",":","")</f>
        <v>:</v>
      </c>
      <c r="N5" s="23">
        <f>IF('Gr S'!$P$15&lt;&gt;"",'Gr S'!$P$15,"")</f>
        <v>0</v>
      </c>
      <c r="O5" s="21">
        <f>IF('Gr S'!$E$15&lt;&gt;"",'Gr S'!$E$15,"")</f>
        <v>3</v>
      </c>
      <c r="P5" s="22" t="str">
        <f>IF(Q5&lt;&gt;"",":","")</f>
        <v>:</v>
      </c>
      <c r="Q5" s="23">
        <f>IF('Gr S'!$G$15&lt;&gt;"",'Gr S'!$G$15,"")</f>
        <v>1</v>
      </c>
      <c r="R5" s="21">
        <f>IF('Gr S'!$E$10&lt;&gt;"",'Gr S'!$E$10,"")</f>
        <v>1</v>
      </c>
      <c r="S5" s="22" t="str">
        <f>IF(T5&lt;&gt;"",":","")</f>
        <v>:</v>
      </c>
      <c r="T5" s="23">
        <f>IF('Gr S'!$G$10&lt;&gt;"",'Gr S'!$G$10,"")</f>
        <v>3</v>
      </c>
      <c r="U5" s="21">
        <f>IF('Gr S'!$E$5&lt;&gt;"",'Gr S'!$E$5,"")</f>
        <v>1</v>
      </c>
      <c r="V5" s="22" t="str">
        <f t="shared" si="0"/>
        <v>:</v>
      </c>
      <c r="W5" s="23">
        <f>IF('Gr S'!$G$5&lt;&gt;"",'Gr S'!$G$5,"")</f>
        <v>3</v>
      </c>
      <c r="X5" s="21">
        <f>IF('Gr S'!$E$20&lt;&gt;"",'Gr S'!$E$20,"")</f>
        <v>1</v>
      </c>
      <c r="Y5" s="22" t="str">
        <f t="shared" si="1"/>
        <v>:</v>
      </c>
      <c r="Z5" s="23">
        <f>IF('Gr S'!$G$20&lt;&gt;"",'Gr S'!$G$20,"")</f>
        <v>3</v>
      </c>
      <c r="AA5" s="24">
        <f t="shared" ref="AA5:AA11" si="3">IF(C5&gt;E5,1)+IF(F5&gt;H5,1)+IF(I5&gt;K5,1)+IF(L5&gt;N5,1)+IF(O5&gt;Q5,1)+IF(R5&gt;T5,1)+IF(U5&gt;W5,1)+IF(X5&gt;Z5,1)</f>
        <v>2</v>
      </c>
      <c r="AB5" s="25" t="str">
        <f t="shared" ref="AB5:AB11" si="4">IF(AC5&lt;&gt;"",":","")</f>
        <v>:</v>
      </c>
      <c r="AC5" s="26">
        <f t="shared" ref="AC5:AC11" si="5">IF(E5&gt;C5,1)+IF(H5&gt;F5,1)+IF(K5&gt;I5,1)+IF(N5&gt;L5,1)+IF(Q5&gt;O5,1)+IF(T5&gt;R5,1)+IF(W5&gt;U5,1)+IF(Z5&gt;X5,1)</f>
        <v>5</v>
      </c>
      <c r="AD5" s="27">
        <f t="shared" ref="AD5:AD11" si="6">SUM(C5,F5,I5,L5,O5,R5,U5,X5)</f>
        <v>11</v>
      </c>
      <c r="AE5" s="28" t="s">
        <v>11</v>
      </c>
      <c r="AF5" s="25">
        <f t="shared" ref="AF5:AF11" si="7">SUM(E5,H5,K5,N5,Q5,T5,W5,Z5)</f>
        <v>16</v>
      </c>
      <c r="AG5" s="29">
        <f>IF(AA5+AC5&gt;0,RANK(sonuc!AI5,sonuc!AI4:AI11),"")</f>
        <v>5</v>
      </c>
      <c r="AH5" s="138">
        <f>sonuc!AJ5</f>
        <v>7</v>
      </c>
      <c r="AI5" s="78">
        <f>(sonuc!AA5*1000+sonuc!AC5*200+(sonuc!AD5-sonuc!AF5)*20)</f>
        <v>2900</v>
      </c>
      <c r="AJ5" s="131">
        <f>IF(AA5+AC5&gt;0,sonuc!AA5+sonuc!AC5,"")</f>
        <v>7</v>
      </c>
      <c r="AK5" s="132"/>
    </row>
    <row r="6" spans="1:41" ht="18.75">
      <c r="A6" s="130">
        <v>3</v>
      </c>
      <c r="B6" s="194" t="s">
        <v>107</v>
      </c>
      <c r="C6" s="19">
        <f>+K4</f>
        <v>0</v>
      </c>
      <c r="D6" s="30" t="str">
        <f>IF(E6&lt;&gt;"",":","")</f>
        <v>:</v>
      </c>
      <c r="E6" s="20">
        <f>+I4</f>
        <v>3</v>
      </c>
      <c r="F6" s="21">
        <f>+K5</f>
        <v>3</v>
      </c>
      <c r="G6" s="22" t="str">
        <f t="shared" ref="G6:G11" si="8">IF(H6&lt;&gt;"",":","")</f>
        <v>:</v>
      </c>
      <c r="H6" s="23">
        <f>+I5</f>
        <v>2</v>
      </c>
      <c r="I6" s="56"/>
      <c r="J6" s="57"/>
      <c r="K6" s="58"/>
      <c r="L6" s="21">
        <f>IF('Gr S'!$P$11&lt;&gt;"",'Gr S'!$P$11,"")</f>
        <v>0</v>
      </c>
      <c r="M6" s="22" t="str">
        <f>IF($N$6&lt;&gt;"",":","")</f>
        <v>:</v>
      </c>
      <c r="N6" s="23">
        <f>IF('Gr S'!$N$11&lt;&gt;"",'Gr S'!$N$11,"")</f>
        <v>3</v>
      </c>
      <c r="O6" s="21">
        <f>IF('Gr S'!$E$11&lt;&gt;"",'Gr S'!$E$11,"")</f>
        <v>0</v>
      </c>
      <c r="P6" s="22" t="str">
        <f>IF(Q6&lt;&gt;"",":","")</f>
        <v>:</v>
      </c>
      <c r="Q6" s="23">
        <f>IF('Gr S'!$G$11&lt;&gt;"",'Gr S'!$G$11,"")</f>
        <v>3</v>
      </c>
      <c r="R6" s="21">
        <f>IF('Gr S'!$E$6&lt;&gt;"",'Gr S'!$E$6,"")</f>
        <v>2</v>
      </c>
      <c r="S6" s="22" t="str">
        <f>IF(T6&lt;&gt;"",":","")</f>
        <v>:</v>
      </c>
      <c r="T6" s="23">
        <f>IF('Gr S'!$G$6&lt;&gt;"",'Gr S'!$G$6,"")</f>
        <v>3</v>
      </c>
      <c r="U6" s="21">
        <f>IF('Gr S'!$E$21&lt;&gt;"",'Gr S'!$E$21,"")</f>
        <v>0</v>
      </c>
      <c r="V6" s="22" t="str">
        <f t="shared" si="0"/>
        <v>:</v>
      </c>
      <c r="W6" s="23">
        <f>IF('Gr S'!$G$21&lt;&gt;"",'Gr S'!$G$21,"")</f>
        <v>3</v>
      </c>
      <c r="X6" s="21">
        <f>IF('Gr S'!$E$16&lt;&gt;"",'Gr S'!$E$16,"")</f>
        <v>3</v>
      </c>
      <c r="Y6" s="22" t="str">
        <f t="shared" si="1"/>
        <v>:</v>
      </c>
      <c r="Z6" s="23">
        <f>IF('Gr S'!$G$16&lt;&gt;"",'Gr S'!$G$16,"")</f>
        <v>2</v>
      </c>
      <c r="AA6" s="24">
        <f t="shared" si="3"/>
        <v>2</v>
      </c>
      <c r="AB6" s="25" t="str">
        <f t="shared" si="4"/>
        <v>:</v>
      </c>
      <c r="AC6" s="26">
        <f t="shared" si="5"/>
        <v>5</v>
      </c>
      <c r="AD6" s="27">
        <f t="shared" si="6"/>
        <v>8</v>
      </c>
      <c r="AE6" s="28" t="s">
        <v>11</v>
      </c>
      <c r="AF6" s="25">
        <f t="shared" si="7"/>
        <v>19</v>
      </c>
      <c r="AG6" s="29">
        <f>IF(AA6+AC6&gt;0,RANK(sonuc!AI6,sonuc!AI$4:AI$11),"")</f>
        <v>7</v>
      </c>
      <c r="AH6" s="138">
        <f>sonuc!AJ6</f>
        <v>7</v>
      </c>
      <c r="AI6" s="78">
        <f>(sonuc!AA6*1000+sonuc!AC6*200+(sonuc!AD6-sonuc!AF6)*20)</f>
        <v>2780</v>
      </c>
      <c r="AJ6" s="131">
        <f>IF(AA6+AC6&gt;0,sonuc!AA6+sonuc!AC6,"")</f>
        <v>7</v>
      </c>
    </row>
    <row r="7" spans="1:41" ht="18.75">
      <c r="A7" s="130">
        <v>4</v>
      </c>
      <c r="B7" s="194" t="s">
        <v>131</v>
      </c>
      <c r="C7" s="19">
        <f>+N4</f>
        <v>0</v>
      </c>
      <c r="D7" s="22" t="str">
        <f>IF(E7&lt;&gt;"",":","")</f>
        <v>:</v>
      </c>
      <c r="E7" s="20">
        <f>+L4</f>
        <v>3</v>
      </c>
      <c r="F7" s="19">
        <f>+N5</f>
        <v>0</v>
      </c>
      <c r="G7" s="22" t="str">
        <f t="shared" si="8"/>
        <v>:</v>
      </c>
      <c r="H7" s="20">
        <f>+L5</f>
        <v>3</v>
      </c>
      <c r="I7" s="19">
        <f>+N6</f>
        <v>3</v>
      </c>
      <c r="J7" s="22" t="str">
        <f t="shared" ref="J7:J11" si="9">IF(K7&lt;&gt;"",":","")</f>
        <v>:</v>
      </c>
      <c r="K7" s="20">
        <f>+L6</f>
        <v>0</v>
      </c>
      <c r="L7" s="56"/>
      <c r="M7" s="57"/>
      <c r="N7" s="58"/>
      <c r="O7" s="21">
        <f>IF('Gr S'!$E$7&lt;&gt;"",'Gr S'!$E$7,"")</f>
        <v>1</v>
      </c>
      <c r="P7" s="22" t="str">
        <f>IF(Q7&lt;&gt;"",":","")</f>
        <v>:</v>
      </c>
      <c r="Q7" s="23">
        <f>IF('Gr S'!$G$7&lt;&gt;"",'Gr S'!$G$7,"")</f>
        <v>3</v>
      </c>
      <c r="R7" s="21">
        <f>IF('Gr S'!$E$22&lt;&gt;"",'Gr S'!$E$22,"")</f>
        <v>1</v>
      </c>
      <c r="S7" s="22" t="str">
        <f>IF(T7&lt;&gt;"",":","")</f>
        <v>:</v>
      </c>
      <c r="T7" s="23">
        <f>IF('Gr S'!$G$22&lt;&gt;"",'Gr S'!$G$22,"")</f>
        <v>3</v>
      </c>
      <c r="U7" s="21">
        <f>IF('Gr S'!$E$17&lt;&gt;"",'Gr S'!$E$17,"")</f>
        <v>0</v>
      </c>
      <c r="V7" s="22" t="str">
        <f t="shared" si="0"/>
        <v>:</v>
      </c>
      <c r="W7" s="23">
        <f>IF('Gr S'!$G$17&lt;&gt;"",'Gr S'!$G$17,"")</f>
        <v>3</v>
      </c>
      <c r="X7" s="21">
        <f>IF('Gr S'!$E$12&lt;&gt;"",'Gr S'!$E$12,"")</f>
        <v>1</v>
      </c>
      <c r="Y7" s="22" t="str">
        <f t="shared" si="1"/>
        <v>:</v>
      </c>
      <c r="Z7" s="23">
        <f>IF('Gr S'!$G$12&lt;&gt;"",'Gr S'!$G$12,"")</f>
        <v>3</v>
      </c>
      <c r="AA7" s="24">
        <f t="shared" si="3"/>
        <v>1</v>
      </c>
      <c r="AB7" s="25" t="str">
        <f t="shared" si="4"/>
        <v>:</v>
      </c>
      <c r="AC7" s="26">
        <f t="shared" si="5"/>
        <v>6</v>
      </c>
      <c r="AD7" s="27">
        <f t="shared" si="6"/>
        <v>6</v>
      </c>
      <c r="AE7" s="28" t="s">
        <v>11</v>
      </c>
      <c r="AF7" s="25">
        <f t="shared" si="7"/>
        <v>18</v>
      </c>
      <c r="AG7" s="29">
        <f>IF(AA7+AC7&gt;0,RANK(sonuc!AI7,sonuc!AI$4:AI$11),"")</f>
        <v>8</v>
      </c>
      <c r="AH7" s="138">
        <f>sonuc!AJ7</f>
        <v>7</v>
      </c>
      <c r="AI7" s="78">
        <f>(sonuc!AA7*1000+sonuc!AC7*200+(sonuc!AD7-sonuc!AF7)*20)</f>
        <v>1960</v>
      </c>
      <c r="AJ7" s="131">
        <f>IF(AA7+AC7&gt;0,sonuc!AA7+sonuc!AC7,"")</f>
        <v>7</v>
      </c>
    </row>
    <row r="8" spans="1:41" ht="18.75">
      <c r="A8" s="130">
        <v>5</v>
      </c>
      <c r="B8" s="194" t="s">
        <v>132</v>
      </c>
      <c r="C8" s="19">
        <f>+Q4</f>
        <v>3</v>
      </c>
      <c r="D8" s="31" t="str">
        <f t="shared" ref="D8:D11" si="10">IF(E8&lt;&gt;"",":","")</f>
        <v>:</v>
      </c>
      <c r="E8" s="20">
        <f>+O4</f>
        <v>2</v>
      </c>
      <c r="F8" s="21">
        <f>+Q5</f>
        <v>1</v>
      </c>
      <c r="G8" s="22" t="str">
        <f t="shared" si="8"/>
        <v>:</v>
      </c>
      <c r="H8" s="23">
        <f>+O5</f>
        <v>3</v>
      </c>
      <c r="I8" s="21">
        <f>+Q6</f>
        <v>3</v>
      </c>
      <c r="J8" s="22" t="str">
        <f t="shared" si="9"/>
        <v>:</v>
      </c>
      <c r="K8" s="20">
        <f>+O6</f>
        <v>0</v>
      </c>
      <c r="L8" s="21">
        <f>+Q7</f>
        <v>3</v>
      </c>
      <c r="M8" s="22" t="str">
        <f t="shared" ref="M8:M11" si="11">IF(N8&lt;&gt;"",":","")</f>
        <v>:</v>
      </c>
      <c r="N8" s="23">
        <f>+O7</f>
        <v>1</v>
      </c>
      <c r="O8" s="56"/>
      <c r="P8" s="57"/>
      <c r="Q8" s="58"/>
      <c r="R8" s="21">
        <f>IF('Gr S'!$N$7&lt;&gt;"",'Gr S'!$N$7,"")</f>
        <v>0</v>
      </c>
      <c r="S8" s="22" t="str">
        <f>IF(T8&lt;&gt;"",":","")</f>
        <v>:</v>
      </c>
      <c r="T8" s="23">
        <f>IF('Gr S'!$P$7&lt;&gt;"",'Gr S'!$P$7,"")</f>
        <v>3</v>
      </c>
      <c r="U8" s="21">
        <f>IF('Gr S'!$P$12&lt;&gt;"",'Gr S'!$P$12,"")</f>
        <v>2</v>
      </c>
      <c r="V8" s="22" t="str">
        <f t="shared" si="0"/>
        <v>:</v>
      </c>
      <c r="W8" s="23">
        <f>IF('Gr S'!$N$12&lt;&gt;"",'Gr S'!$N$12,"")</f>
        <v>3</v>
      </c>
      <c r="X8" s="21">
        <f>IF('Gr S'!$P$16&lt;&gt;"",'Gr S'!$P$16,"")</f>
        <v>3</v>
      </c>
      <c r="Y8" s="22" t="str">
        <f t="shared" si="1"/>
        <v>:</v>
      </c>
      <c r="Z8" s="23">
        <f>IF('Gr S'!$N$16&lt;&gt;"",'Gr S'!$N$16,"")</f>
        <v>0</v>
      </c>
      <c r="AA8" s="24">
        <f t="shared" si="3"/>
        <v>4</v>
      </c>
      <c r="AB8" s="25" t="str">
        <f t="shared" si="4"/>
        <v>:</v>
      </c>
      <c r="AC8" s="26">
        <f t="shared" si="5"/>
        <v>3</v>
      </c>
      <c r="AD8" s="27">
        <f t="shared" si="6"/>
        <v>15</v>
      </c>
      <c r="AE8" s="28" t="s">
        <v>11</v>
      </c>
      <c r="AF8" s="25">
        <f t="shared" si="7"/>
        <v>12</v>
      </c>
      <c r="AG8" s="29">
        <f>IF(AA8+AC8&gt;0,RANK(sonuc!AI8,sonuc!AI$4:AI$11),"")</f>
        <v>4</v>
      </c>
      <c r="AH8" s="138">
        <f>sonuc!AJ8</f>
        <v>7</v>
      </c>
      <c r="AI8" s="78">
        <f>(sonuc!AA8*1000+sonuc!AC8*200+(sonuc!AD8-sonuc!AF8)*20)</f>
        <v>4660</v>
      </c>
      <c r="AJ8" s="131">
        <f>IF(AA8+AC8&gt;0,sonuc!AA8+sonuc!AC8,"")</f>
        <v>7</v>
      </c>
    </row>
    <row r="9" spans="1:41" ht="18.75">
      <c r="A9" s="130">
        <v>6</v>
      </c>
      <c r="B9" s="194" t="s">
        <v>110</v>
      </c>
      <c r="C9" s="19">
        <f>+T4</f>
        <v>0</v>
      </c>
      <c r="D9" s="22" t="str">
        <f t="shared" si="10"/>
        <v>:</v>
      </c>
      <c r="E9" s="20">
        <f>+R4</f>
        <v>3</v>
      </c>
      <c r="F9" s="19">
        <f>+T5</f>
        <v>3</v>
      </c>
      <c r="G9" s="22" t="str">
        <f t="shared" si="8"/>
        <v>:</v>
      </c>
      <c r="H9" s="20">
        <f>+R5</f>
        <v>1</v>
      </c>
      <c r="I9" s="19">
        <f>+T6</f>
        <v>3</v>
      </c>
      <c r="J9" s="22" t="str">
        <f t="shared" si="9"/>
        <v>:</v>
      </c>
      <c r="K9" s="20">
        <f>+R6</f>
        <v>2</v>
      </c>
      <c r="L9" s="19">
        <f>+T7</f>
        <v>3</v>
      </c>
      <c r="M9" s="22" t="str">
        <f>IF(N9&lt;&gt;"",":","")</f>
        <v>:</v>
      </c>
      <c r="N9" s="20">
        <f>+R7</f>
        <v>1</v>
      </c>
      <c r="O9" s="19">
        <f>+T8</f>
        <v>3</v>
      </c>
      <c r="P9" s="22" t="str">
        <f t="shared" ref="P9:P11" si="12">IF(Q9&lt;&gt;"",":","")</f>
        <v>:</v>
      </c>
      <c r="Q9" s="20">
        <f>+R8</f>
        <v>0</v>
      </c>
      <c r="R9" s="56"/>
      <c r="S9" s="57"/>
      <c r="T9" s="58"/>
      <c r="U9" s="21">
        <f>IF('Gr S'!$P$17&lt;&gt;"",'Gr S'!$P$17,"")</f>
        <v>1</v>
      </c>
      <c r="V9" s="22" t="str">
        <f t="shared" si="0"/>
        <v>:</v>
      </c>
      <c r="W9" s="23">
        <f>IF('Gr S'!$N$17&lt;&gt;"",'Gr S'!$N$17,"")</f>
        <v>3</v>
      </c>
      <c r="X9" s="21">
        <f>IF('Gr S'!$P$10&lt;&gt;"",'Gr S'!$P$10,"")</f>
        <v>3</v>
      </c>
      <c r="Y9" s="22" t="str">
        <f t="shared" si="1"/>
        <v>:</v>
      </c>
      <c r="Z9" s="23">
        <f>IF('Gr S'!$N$10&lt;&gt;"",'Gr S'!$N$10,"")</f>
        <v>1</v>
      </c>
      <c r="AA9" s="24">
        <f t="shared" si="3"/>
        <v>5</v>
      </c>
      <c r="AB9" s="25" t="str">
        <f t="shared" si="4"/>
        <v>:</v>
      </c>
      <c r="AC9" s="26">
        <f t="shared" si="5"/>
        <v>2</v>
      </c>
      <c r="AD9" s="27">
        <f t="shared" si="6"/>
        <v>16</v>
      </c>
      <c r="AE9" s="28" t="s">
        <v>11</v>
      </c>
      <c r="AF9" s="25">
        <f t="shared" si="7"/>
        <v>11</v>
      </c>
      <c r="AG9" s="29">
        <f>IF(AA9+AC9&gt;0,RANK(sonuc!AI9,sonuc!AI$4:AI$11),"")</f>
        <v>3</v>
      </c>
      <c r="AH9" s="138">
        <f>sonuc!AJ9</f>
        <v>7</v>
      </c>
      <c r="AI9" s="78">
        <f>(sonuc!AA9*1000+sonuc!AC9*200+(sonuc!AD9-sonuc!AF9)*20)</f>
        <v>5500</v>
      </c>
      <c r="AJ9" s="131">
        <f>IF(AA9+AC9&gt;0,sonuc!AA9+sonuc!AC9,"")</f>
        <v>7</v>
      </c>
    </row>
    <row r="10" spans="1:41" ht="18.75">
      <c r="A10" s="130">
        <v>7</v>
      </c>
      <c r="B10" s="194" t="s">
        <v>135</v>
      </c>
      <c r="C10" s="19">
        <f>+W4</f>
        <v>3</v>
      </c>
      <c r="D10" s="31" t="str">
        <f t="shared" si="10"/>
        <v>:</v>
      </c>
      <c r="E10" s="20">
        <f>+U4</f>
        <v>0</v>
      </c>
      <c r="F10" s="21">
        <f>+W5</f>
        <v>3</v>
      </c>
      <c r="G10" s="22" t="str">
        <f t="shared" si="8"/>
        <v>:</v>
      </c>
      <c r="H10" s="23">
        <f>+U5</f>
        <v>1</v>
      </c>
      <c r="I10" s="21">
        <f>+W6</f>
        <v>3</v>
      </c>
      <c r="J10" s="22" t="str">
        <f t="shared" si="9"/>
        <v>:</v>
      </c>
      <c r="K10" s="23">
        <f>+U6</f>
        <v>0</v>
      </c>
      <c r="L10" s="21">
        <f>+W7</f>
        <v>3</v>
      </c>
      <c r="M10" s="22" t="str">
        <f t="shared" si="11"/>
        <v>:</v>
      </c>
      <c r="N10" s="23">
        <f>+U7</f>
        <v>0</v>
      </c>
      <c r="O10" s="21">
        <f>+W8</f>
        <v>3</v>
      </c>
      <c r="P10" s="22" t="str">
        <f t="shared" si="12"/>
        <v>:</v>
      </c>
      <c r="Q10" s="23">
        <f>+U8</f>
        <v>2</v>
      </c>
      <c r="R10" s="21">
        <f>+W9</f>
        <v>3</v>
      </c>
      <c r="S10" s="22" t="str">
        <f t="shared" ref="S10:S11" si="13">IF(T10&lt;&gt;"",":","")</f>
        <v>:</v>
      </c>
      <c r="T10" s="23">
        <f>+U9</f>
        <v>1</v>
      </c>
      <c r="U10" s="56"/>
      <c r="V10" s="57"/>
      <c r="W10" s="58"/>
      <c r="X10" s="21">
        <f>IF('Gr S'!$P$6&lt;&gt;"",'Gr S'!$P$6,"")</f>
        <v>3</v>
      </c>
      <c r="Y10" s="22" t="str">
        <f t="shared" si="1"/>
        <v>:</v>
      </c>
      <c r="Z10" s="23">
        <f>IF('Gr S'!$N$6&lt;&gt;"",'Gr S'!$N$6,"")</f>
        <v>0</v>
      </c>
      <c r="AA10" s="24">
        <f t="shared" si="3"/>
        <v>7</v>
      </c>
      <c r="AB10" s="25" t="str">
        <f t="shared" si="4"/>
        <v>:</v>
      </c>
      <c r="AC10" s="26">
        <f t="shared" si="5"/>
        <v>0</v>
      </c>
      <c r="AD10" s="27">
        <f t="shared" si="6"/>
        <v>21</v>
      </c>
      <c r="AE10" s="28" t="s">
        <v>11</v>
      </c>
      <c r="AF10" s="25">
        <f t="shared" si="7"/>
        <v>4</v>
      </c>
      <c r="AG10" s="29">
        <f>IF(AA10+AC10&gt;0,RANK(sonuc!AI10,sonuc!AI$4:AI$11),"")</f>
        <v>1</v>
      </c>
      <c r="AH10" s="138">
        <f>sonuc!AJ10</f>
        <v>7</v>
      </c>
      <c r="AI10" s="78">
        <f>(sonuc!AA10*1000+sonuc!AC10*200+(sonuc!AD10-sonuc!AF10)*20)</f>
        <v>7340</v>
      </c>
      <c r="AJ10" s="131">
        <f>IF(AA10+AC10&gt;0,sonuc!AA10+sonuc!AC10,"")</f>
        <v>7</v>
      </c>
      <c r="AO10" s="133"/>
    </row>
    <row r="11" spans="1:41" ht="19.5" thickBot="1">
      <c r="A11" s="179">
        <v>8</v>
      </c>
      <c r="B11" s="197" t="s">
        <v>136</v>
      </c>
      <c r="C11" s="180">
        <f>+Z4</f>
        <v>0</v>
      </c>
      <c r="D11" s="181" t="str">
        <f t="shared" si="10"/>
        <v>:</v>
      </c>
      <c r="E11" s="182">
        <f>+X4</f>
        <v>3</v>
      </c>
      <c r="F11" s="180">
        <f>+Z5</f>
        <v>3</v>
      </c>
      <c r="G11" s="181" t="str">
        <f t="shared" si="8"/>
        <v>:</v>
      </c>
      <c r="H11" s="182">
        <f>+X5</f>
        <v>1</v>
      </c>
      <c r="I11" s="180">
        <f>+Z6</f>
        <v>2</v>
      </c>
      <c r="J11" s="181" t="str">
        <f t="shared" si="9"/>
        <v>:</v>
      </c>
      <c r="K11" s="182">
        <f>+X6</f>
        <v>3</v>
      </c>
      <c r="L11" s="180">
        <f>+Z7</f>
        <v>3</v>
      </c>
      <c r="M11" s="181" t="str">
        <f t="shared" si="11"/>
        <v>:</v>
      </c>
      <c r="N11" s="182">
        <f>+X7</f>
        <v>1</v>
      </c>
      <c r="O11" s="180">
        <f>+Z8</f>
        <v>0</v>
      </c>
      <c r="P11" s="181" t="str">
        <f t="shared" si="12"/>
        <v>:</v>
      </c>
      <c r="Q11" s="182">
        <f>+X8</f>
        <v>3</v>
      </c>
      <c r="R11" s="180">
        <f>+Z9</f>
        <v>1</v>
      </c>
      <c r="S11" s="181" t="str">
        <f t="shared" si="13"/>
        <v>:</v>
      </c>
      <c r="T11" s="182">
        <f>+X9</f>
        <v>3</v>
      </c>
      <c r="U11" s="180">
        <f>+Z10</f>
        <v>0</v>
      </c>
      <c r="V11" s="181" t="str">
        <f>IF(W11&lt;&gt;"",":","")</f>
        <v>:</v>
      </c>
      <c r="W11" s="182">
        <f>+X10</f>
        <v>3</v>
      </c>
      <c r="X11" s="183"/>
      <c r="Y11" s="184"/>
      <c r="Z11" s="185"/>
      <c r="AA11" s="186">
        <f t="shared" si="3"/>
        <v>2</v>
      </c>
      <c r="AB11" s="187" t="str">
        <f t="shared" si="4"/>
        <v>:</v>
      </c>
      <c r="AC11" s="188">
        <f t="shared" si="5"/>
        <v>5</v>
      </c>
      <c r="AD11" s="189">
        <f t="shared" si="6"/>
        <v>9</v>
      </c>
      <c r="AE11" s="190" t="s">
        <v>11</v>
      </c>
      <c r="AF11" s="187">
        <f t="shared" si="7"/>
        <v>17</v>
      </c>
      <c r="AG11" s="191">
        <f>IF(AA11+AC11&gt;0,RANK(sonuc!AI11,sonuc!AI$4:AI$11),"")</f>
        <v>6</v>
      </c>
      <c r="AH11" s="192">
        <f>sonuc!AJ11</f>
        <v>7</v>
      </c>
      <c r="AI11" s="193">
        <f>(sonuc!AA11*1000+sonuc!AC11*200+(sonuc!AD11-sonuc!AF11)*20)</f>
        <v>2840</v>
      </c>
      <c r="AJ11" s="131">
        <f>IF(AA11+AC11&gt;0,sonuc!AA11+sonuc!AC11,"")</f>
        <v>7</v>
      </c>
    </row>
    <row r="12" spans="1:41" ht="19.5" thickBot="1">
      <c r="A12" s="206" t="s">
        <v>66</v>
      </c>
      <c r="B12" s="207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9"/>
      <c r="AK12" s="126" t="s">
        <v>49</v>
      </c>
    </row>
    <row r="13" spans="1:41" ht="15.75">
      <c r="A13" s="128" t="s">
        <v>0</v>
      </c>
      <c r="B13" s="129" t="s">
        <v>1</v>
      </c>
      <c r="C13" s="218" t="s">
        <v>2</v>
      </c>
      <c r="D13" s="219"/>
      <c r="E13" s="220"/>
      <c r="F13" s="218" t="s">
        <v>3</v>
      </c>
      <c r="G13" s="219"/>
      <c r="H13" s="220"/>
      <c r="I13" s="218" t="s">
        <v>4</v>
      </c>
      <c r="J13" s="219"/>
      <c r="K13" s="220"/>
      <c r="L13" s="218" t="s">
        <v>5</v>
      </c>
      <c r="M13" s="219"/>
      <c r="N13" s="220"/>
      <c r="O13" s="218" t="s">
        <v>6</v>
      </c>
      <c r="P13" s="219"/>
      <c r="Q13" s="220"/>
      <c r="R13" s="218" t="s">
        <v>7</v>
      </c>
      <c r="S13" s="219"/>
      <c r="T13" s="220"/>
      <c r="U13" s="218" t="s">
        <v>8</v>
      </c>
      <c r="V13" s="219"/>
      <c r="W13" s="220"/>
      <c r="X13" s="218" t="s">
        <v>9</v>
      </c>
      <c r="Y13" s="219"/>
      <c r="Z13" s="220"/>
      <c r="AA13" s="213" t="s">
        <v>10</v>
      </c>
      <c r="AB13" s="214"/>
      <c r="AC13" s="215"/>
      <c r="AD13" s="213" t="s">
        <v>48</v>
      </c>
      <c r="AE13" s="214"/>
      <c r="AF13" s="216"/>
      <c r="AG13" s="75" t="s">
        <v>33</v>
      </c>
      <c r="AH13" s="76" t="e">
        <f>AH3</f>
        <v>#REF!</v>
      </c>
      <c r="AI13" s="77" t="s">
        <v>51</v>
      </c>
      <c r="AJ13" s="125" t="s">
        <v>52</v>
      </c>
    </row>
    <row r="14" spans="1:41" ht="18.75">
      <c r="A14" s="130">
        <v>1</v>
      </c>
      <c r="B14" s="204" t="s">
        <v>137</v>
      </c>
      <c r="C14" s="56"/>
      <c r="D14" s="57"/>
      <c r="E14" s="58"/>
      <c r="F14" s="21">
        <f>IF('Gr 1'!$N$9&lt;&gt;"",'Gr 1'!$N$9,"")</f>
        <v>1</v>
      </c>
      <c r="G14" s="22" t="str">
        <f>IF(H14&lt;&gt;"",":","")</f>
        <v>:</v>
      </c>
      <c r="H14" s="23">
        <f>IF('Gr 1'!$P$9&lt;&gt;"",'Gr 1'!$P$9,"")</f>
        <v>3</v>
      </c>
      <c r="I14" s="21">
        <f>IF('Gr 1'!$N$14&lt;&gt;"",'Gr 1'!$N$14,"")</f>
        <v>1</v>
      </c>
      <c r="J14" s="22" t="str">
        <f>IF(K14&lt;&gt;"",":","")</f>
        <v>:</v>
      </c>
      <c r="K14" s="23">
        <f>IF('Gr 1'!$P$14&lt;&gt;"",'Gr 1'!$P$14,"")</f>
        <v>3</v>
      </c>
      <c r="L14" s="21">
        <f>IF('Gr 1'!$N$4&lt;&gt;"",'Gr 1'!$N$4,"")</f>
        <v>1</v>
      </c>
      <c r="M14" s="22" t="str">
        <f>IF($N$4&lt;&gt;"",":","")</f>
        <v>:</v>
      </c>
      <c r="N14" s="23">
        <f>IF('Gr 1'!$P$4&lt;&gt;"",'Gr 1'!$P$4,"")</f>
        <v>3</v>
      </c>
      <c r="O14" s="21">
        <f>IF('Gr 1'!$E$19&lt;&gt;"",'Gr 1'!$E$19,"")</f>
        <v>0</v>
      </c>
      <c r="P14" s="22" t="str">
        <f>IF(Q14&lt;&gt;"",":","")</f>
        <v>:</v>
      </c>
      <c r="Q14" s="23">
        <f>IF('Gr 1'!$G$19&lt;&gt;"",'Gr 1'!$G$19,"")</f>
        <v>3</v>
      </c>
      <c r="R14" s="21">
        <f>IF('Gr 1'!$E$14&lt;&gt;"",'Gr 1'!$E$14,"")</f>
        <v>3</v>
      </c>
      <c r="S14" s="22" t="str">
        <f>IF(T14&lt;&gt;"",":","")</f>
        <v>:</v>
      </c>
      <c r="T14" s="23">
        <f>IF('Gr 1'!$G$14&lt;&gt;"",'Gr 1'!$G$14,"")</f>
        <v>1</v>
      </c>
      <c r="U14" s="21">
        <f>IF('Gr 1'!$E$9&lt;&gt;"",'Gr 1'!$E$9,"")</f>
        <v>3</v>
      </c>
      <c r="V14" s="22" t="str">
        <f t="shared" ref="V14:V19" si="14">IF(W14&lt;&gt;"",":","")</f>
        <v>:</v>
      </c>
      <c r="W14" s="23">
        <f>IF('Gr 1'!$G$9&lt;&gt;"",'Gr 1'!$G$9,"")</f>
        <v>2</v>
      </c>
      <c r="X14" s="21">
        <f>IF('Gr 1'!$E$4&lt;&gt;"",'Gr 1'!$E$4,"")</f>
        <v>1</v>
      </c>
      <c r="Y14" s="22" t="str">
        <f t="shared" ref="Y14:Y20" si="15">IF(Z14&lt;&gt;"",":","")</f>
        <v>:</v>
      </c>
      <c r="Z14" s="23">
        <f>IF('Gr 1'!$G$4&lt;&gt;"",'Gr 1'!$G$4,"")</f>
        <v>3</v>
      </c>
      <c r="AA14" s="24">
        <f>IF(C14&gt;E14,1)+IF(F14&gt;H14,1)+IF(I14&gt;K14,1)+IF(L14&gt;N14,1)+IF(O14&gt;Q14,1)+IF(R14&gt;T14,1)+IF(U14&gt;W14,1)+IF(X14&gt;Z14,1)</f>
        <v>2</v>
      </c>
      <c r="AB14" s="25" t="str">
        <f t="shared" ref="AB14" si="16">IF(AC14&lt;&gt;"",":","")</f>
        <v>:</v>
      </c>
      <c r="AC14" s="26">
        <f>IF(E14&gt;C14,1)+IF(H14&gt;F14,1)+IF(K14&gt;I14,1)+IF(N14&gt;L14,1)+IF(Q14&gt;O14,1)+IF(T14&gt;R14,1)+IF(W14&gt;U14,1)+IF(Z14&gt;X14,1)</f>
        <v>5</v>
      </c>
      <c r="AD14" s="27">
        <f>SUM(C14,F14,I14,L14,O14,R14,U14,X14)</f>
        <v>10</v>
      </c>
      <c r="AE14" s="28" t="s">
        <v>11</v>
      </c>
      <c r="AF14" s="25">
        <f>SUM(E14,H14,K14,N14,Q14,T14,W14,Z14)</f>
        <v>18</v>
      </c>
      <c r="AG14" s="29">
        <f>IF(AA14+AC14&gt;0,RANK(sonuc!AI14,sonuc!AI$14:AI$21),"")</f>
        <v>7</v>
      </c>
      <c r="AH14" s="138" t="e">
        <f t="shared" ref="AH14:AH21" si="17">RANK(AK14,AK$4:AK$11)</f>
        <v>#N/A</v>
      </c>
      <c r="AI14" s="78">
        <f>(sonuc!AA14*1000+sonuc!AC14*200+(sonuc!AD14-sonuc!AF14)*20)</f>
        <v>2840</v>
      </c>
      <c r="AJ14" s="131">
        <f>IF(AA14+AC14&gt;0,sonuc!AA14+sonuc!AC14,"")</f>
        <v>7</v>
      </c>
    </row>
    <row r="15" spans="1:41" ht="18.75">
      <c r="A15" s="130">
        <v>2</v>
      </c>
      <c r="B15" s="194" t="s">
        <v>108</v>
      </c>
      <c r="C15" s="19">
        <f>+H14</f>
        <v>3</v>
      </c>
      <c r="D15" s="22" t="str">
        <f>IF(E15&lt;&gt;"",":","")</f>
        <v>:</v>
      </c>
      <c r="E15" s="20">
        <f>+F14</f>
        <v>1</v>
      </c>
      <c r="F15" s="56"/>
      <c r="G15" s="57"/>
      <c r="H15" s="58"/>
      <c r="I15" s="21">
        <f>IF('Gr 1'!$N$5&lt;&gt;"",'Gr 1'!$N$5,"")</f>
        <v>0</v>
      </c>
      <c r="J15" s="22" t="str">
        <f>IF(K15&lt;&gt;"",":","")</f>
        <v>:</v>
      </c>
      <c r="K15" s="23">
        <f>IF('Gr 1'!$P$5&lt;&gt;"",'Gr 1'!$P$5,"")</f>
        <v>3</v>
      </c>
      <c r="L15" s="21">
        <f>IF('Gr 1'!$N$15&lt;&gt;"",'Gr 1'!$N$15,"")</f>
        <v>1</v>
      </c>
      <c r="M15" s="22" t="str">
        <f>IF($N$5&lt;&gt;"",":","")</f>
        <v>:</v>
      </c>
      <c r="N15" s="23">
        <f>IF('Gr 1'!$P$15&lt;&gt;"",'Gr 1'!$P$15,"")</f>
        <v>3</v>
      </c>
      <c r="O15" s="21">
        <f>IF('Gr 1'!$E$15&lt;&gt;"",'Gr 1'!$E$15,"")</f>
        <v>2</v>
      </c>
      <c r="P15" s="22" t="str">
        <f>IF(Q15&lt;&gt;"",":","")</f>
        <v>:</v>
      </c>
      <c r="Q15" s="23">
        <f>IF('Gr 1'!$G$15&lt;&gt;"",'Gr 1'!$G$15,"")</f>
        <v>3</v>
      </c>
      <c r="R15" s="21">
        <f>IF('Gr 1'!$E$10&lt;&gt;"",'Gr 1'!$E$10,"")</f>
        <v>0</v>
      </c>
      <c r="S15" s="22" t="str">
        <f>IF(T15&lt;&gt;"",":","")</f>
        <v>:</v>
      </c>
      <c r="T15" s="23">
        <f>IF('Gr 1'!$G$10&lt;&gt;"",'Gr 1'!$G$10,"")</f>
        <v>3</v>
      </c>
      <c r="U15" s="21">
        <f>IF('Gr 1'!$E$5&lt;&gt;"",'Gr 1'!$E$5,"")</f>
        <v>1</v>
      </c>
      <c r="V15" s="22" t="str">
        <f t="shared" si="14"/>
        <v>:</v>
      </c>
      <c r="W15" s="23">
        <f>IF('Gr 1'!$G$5&lt;&gt;"",'Gr 1'!$G$5,"")</f>
        <v>3</v>
      </c>
      <c r="X15" s="21">
        <f>IF('Gr 1'!$E$20&lt;&gt;"",'Gr 1'!$E$20,"")</f>
        <v>0</v>
      </c>
      <c r="Y15" s="22" t="str">
        <f t="shared" si="15"/>
        <v>:</v>
      </c>
      <c r="Z15" s="23">
        <f>IF('Gr 1'!$G$20&lt;&gt;"",'Gr 1'!$G$20,"")</f>
        <v>3</v>
      </c>
      <c r="AA15" s="24">
        <f t="shared" ref="AA15:AA21" si="18">IF(C15&gt;E15,1)+IF(F15&gt;H15,1)+IF(I15&gt;K15,1)+IF(L15&gt;N15,1)+IF(O15&gt;Q15,1)+IF(R15&gt;T15,1)+IF(U15&gt;W15,1)+IF(X15&gt;Z15,1)</f>
        <v>1</v>
      </c>
      <c r="AB15" s="25" t="str">
        <f t="shared" ref="AB15:AB21" si="19">IF(AC15&lt;&gt;"",":","")</f>
        <v>:</v>
      </c>
      <c r="AC15" s="26">
        <f t="shared" ref="AC15:AC21" si="20">IF(E15&gt;C15,1)+IF(H15&gt;F15,1)+IF(K15&gt;I15,1)+IF(N15&gt;L15,1)+IF(Q15&gt;O15,1)+IF(T15&gt;R15,1)+IF(W15&gt;U15,1)+IF(Z15&gt;X15,1)</f>
        <v>6</v>
      </c>
      <c r="AD15" s="27">
        <f t="shared" ref="AD15:AD21" si="21">SUM(C15,F15,I15,L15,O15,R15,U15,X15)</f>
        <v>7</v>
      </c>
      <c r="AE15" s="28" t="s">
        <v>11</v>
      </c>
      <c r="AF15" s="25">
        <f t="shared" ref="AF15:AF21" si="22">SUM(E15,H15,K15,N15,Q15,T15,W15,Z15)</f>
        <v>19</v>
      </c>
      <c r="AG15" s="29">
        <f>IF(AA15+AC15&gt;0,RANK(sonuc!AI15,sonuc!AI$14:AI$21),"")</f>
        <v>8</v>
      </c>
      <c r="AH15" s="138" t="e">
        <f t="shared" si="17"/>
        <v>#N/A</v>
      </c>
      <c r="AI15" s="78">
        <f>(sonuc!AA15*1000+sonuc!AC15*200+(sonuc!AD15-sonuc!AF15)*20)</f>
        <v>1960</v>
      </c>
      <c r="AJ15" s="131">
        <f>IF(AA15+AC15&gt;0,sonuc!AA15+sonuc!AC15,"")</f>
        <v>7</v>
      </c>
    </row>
    <row r="16" spans="1:41" ht="18.75">
      <c r="A16" s="130">
        <v>3</v>
      </c>
      <c r="B16" s="196" t="s">
        <v>130</v>
      </c>
      <c r="C16" s="19">
        <f>+K14</f>
        <v>3</v>
      </c>
      <c r="D16" s="30" t="str">
        <f>IF(E16&lt;&gt;"",":","")</f>
        <v>:</v>
      </c>
      <c r="E16" s="20">
        <f>+I14</f>
        <v>1</v>
      </c>
      <c r="F16" s="21">
        <f>+K15</f>
        <v>3</v>
      </c>
      <c r="G16" s="22" t="str">
        <f t="shared" ref="G16:G21" si="23">IF(H16&lt;&gt;"",":","")</f>
        <v>:</v>
      </c>
      <c r="H16" s="23">
        <f>+I15</f>
        <v>0</v>
      </c>
      <c r="I16" s="56"/>
      <c r="J16" s="57"/>
      <c r="K16" s="58"/>
      <c r="L16" s="21">
        <f>IF('Gr 1'!$P$11&lt;&gt;"",'Gr 1'!$P$11,"")</f>
        <v>3</v>
      </c>
      <c r="M16" s="22" t="str">
        <f>IF($N$6&lt;&gt;"",":","")</f>
        <v>:</v>
      </c>
      <c r="N16" s="23">
        <f>IF('Gr 1'!$N$11&lt;&gt;"",'Gr 1'!$N$11,"")</f>
        <v>1</v>
      </c>
      <c r="O16" s="21">
        <f>IF('Gr 1'!$E$11&lt;&gt;"",'Gr 1'!$E$11,"")</f>
        <v>3</v>
      </c>
      <c r="P16" s="22" t="str">
        <f>IF(Q16&lt;&gt;"",":","")</f>
        <v>:</v>
      </c>
      <c r="Q16" s="23">
        <f>IF('Gr 1'!$G$11&lt;&gt;"",'Gr 1'!$G$11,"")</f>
        <v>1</v>
      </c>
      <c r="R16" s="21">
        <f>IF('Gr 1'!$E$6&lt;&gt;"",'Gr 1'!$E$6,"")</f>
        <v>2</v>
      </c>
      <c r="S16" s="22" t="str">
        <f>IF(T16&lt;&gt;"",":","")</f>
        <v>:</v>
      </c>
      <c r="T16" s="23">
        <f>IF('Gr 1'!$G$6&lt;&gt;"",'Gr 1'!$G$6,"")</f>
        <v>3</v>
      </c>
      <c r="U16" s="21">
        <f>IF('Gr 1'!$E$21&lt;&gt;"",'Gr 1'!$E$21,"")</f>
        <v>3</v>
      </c>
      <c r="V16" s="22" t="str">
        <f t="shared" si="14"/>
        <v>:</v>
      </c>
      <c r="W16" s="23">
        <f>IF('Gr 1'!$G$21&lt;&gt;"",'Gr 1'!$G$21,"")</f>
        <v>0</v>
      </c>
      <c r="X16" s="21">
        <f>IF('Gr 1'!$E$16&lt;&gt;"",'Gr 1'!$E$16,"")</f>
        <v>0</v>
      </c>
      <c r="Y16" s="22" t="str">
        <f t="shared" si="15"/>
        <v>:</v>
      </c>
      <c r="Z16" s="23">
        <f>IF('Gr 1'!$G$16&lt;&gt;"",'Gr 1'!$G$16,"")</f>
        <v>3</v>
      </c>
      <c r="AA16" s="24">
        <f t="shared" si="18"/>
        <v>5</v>
      </c>
      <c r="AB16" s="25" t="str">
        <f t="shared" si="19"/>
        <v>:</v>
      </c>
      <c r="AC16" s="26">
        <f t="shared" si="20"/>
        <v>2</v>
      </c>
      <c r="AD16" s="27">
        <f t="shared" si="21"/>
        <v>17</v>
      </c>
      <c r="AE16" s="28" t="s">
        <v>11</v>
      </c>
      <c r="AF16" s="25">
        <f t="shared" si="22"/>
        <v>9</v>
      </c>
      <c r="AG16" s="29">
        <f>IF(AA16+AC16&gt;0,RANK(sonuc!AI16,sonuc!AI$14:AI$21),"")</f>
        <v>2</v>
      </c>
      <c r="AH16" s="138" t="e">
        <f t="shared" si="17"/>
        <v>#N/A</v>
      </c>
      <c r="AI16" s="78">
        <f>(sonuc!AA16*1000+sonuc!AC16*200+(sonuc!AD16-sonuc!AF16)*20)</f>
        <v>5560</v>
      </c>
      <c r="AJ16" s="131">
        <f>IF(AA16+AC16&gt;0,sonuc!AA16+sonuc!AC16,"")</f>
        <v>7</v>
      </c>
      <c r="AK16" s="200"/>
    </row>
    <row r="17" spans="1:36" ht="18.75">
      <c r="A17" s="130">
        <v>4</v>
      </c>
      <c r="B17" s="194" t="s">
        <v>113</v>
      </c>
      <c r="C17" s="19">
        <f>+N14</f>
        <v>3</v>
      </c>
      <c r="D17" s="22" t="str">
        <f>IF(E17&lt;&gt;"",":","")</f>
        <v>:</v>
      </c>
      <c r="E17" s="20">
        <f>+L14</f>
        <v>1</v>
      </c>
      <c r="F17" s="19">
        <f>+N15</f>
        <v>3</v>
      </c>
      <c r="G17" s="22" t="str">
        <f t="shared" si="23"/>
        <v>:</v>
      </c>
      <c r="H17" s="20">
        <f>+L15</f>
        <v>1</v>
      </c>
      <c r="I17" s="19">
        <f>+N16</f>
        <v>1</v>
      </c>
      <c r="J17" s="22" t="str">
        <f t="shared" ref="J17:J21" si="24">IF(K17&lt;&gt;"",":","")</f>
        <v>:</v>
      </c>
      <c r="K17" s="20">
        <f>+L16</f>
        <v>3</v>
      </c>
      <c r="L17" s="56"/>
      <c r="M17" s="57"/>
      <c r="N17" s="58"/>
      <c r="O17" s="21">
        <f>IF('Gr 1'!$E$7&lt;&gt;"",'Gr 1'!$E$7,"")</f>
        <v>1</v>
      </c>
      <c r="P17" s="22" t="str">
        <f>IF(Q17&lt;&gt;"",":","")</f>
        <v>:</v>
      </c>
      <c r="Q17" s="23">
        <f>IF('Gr 1'!$G$7&lt;&gt;"",'Gr 1'!$G$7,"")</f>
        <v>3</v>
      </c>
      <c r="R17" s="21">
        <f>IF('Gr 1'!$E$22&lt;&gt;"",'Gr 1'!$E$22,"")</f>
        <v>3</v>
      </c>
      <c r="S17" s="22" t="str">
        <f>IF(T17&lt;&gt;"",":","")</f>
        <v>:</v>
      </c>
      <c r="T17" s="23">
        <f>IF('Gr 1'!$G$22&lt;&gt;"",'Gr 1'!$G$22,"")</f>
        <v>1</v>
      </c>
      <c r="U17" s="21">
        <f>IF('Gr 1'!$E$17&lt;&gt;"",'Gr 1'!$E$17,"")</f>
        <v>0</v>
      </c>
      <c r="V17" s="22" t="str">
        <f t="shared" si="14"/>
        <v>:</v>
      </c>
      <c r="W17" s="23">
        <f>IF('Gr 1'!$G$17&lt;&gt;"",'Gr 1'!$G$17,"")</f>
        <v>3</v>
      </c>
      <c r="X17" s="21">
        <f>IF('Gr 1'!$E$12&lt;&gt;"",'Gr 1'!$E$12,"")</f>
        <v>1</v>
      </c>
      <c r="Y17" s="22" t="str">
        <f t="shared" si="15"/>
        <v>:</v>
      </c>
      <c r="Z17" s="23">
        <f>IF('Gr 1'!$G$12&lt;&gt;"",'Gr 1'!$G$12,"")</f>
        <v>3</v>
      </c>
      <c r="AA17" s="24">
        <f t="shared" si="18"/>
        <v>3</v>
      </c>
      <c r="AB17" s="25" t="str">
        <f t="shared" si="19"/>
        <v>:</v>
      </c>
      <c r="AC17" s="26">
        <f t="shared" si="20"/>
        <v>4</v>
      </c>
      <c r="AD17" s="27">
        <f t="shared" si="21"/>
        <v>12</v>
      </c>
      <c r="AE17" s="28" t="s">
        <v>11</v>
      </c>
      <c r="AF17" s="25">
        <f t="shared" si="22"/>
        <v>15</v>
      </c>
      <c r="AG17" s="29">
        <f>IF(AA17+AC17&gt;0,RANK(sonuc!AI17,sonuc!AI$14:AI$21),"")</f>
        <v>6</v>
      </c>
      <c r="AH17" s="138" t="e">
        <f t="shared" si="17"/>
        <v>#N/A</v>
      </c>
      <c r="AI17" s="78">
        <f>(sonuc!AA17*1000+sonuc!AC17*200+(sonuc!AD17-sonuc!AF17)*20)</f>
        <v>3740</v>
      </c>
      <c r="AJ17" s="131">
        <f>IF(AA17+AC17&gt;0,sonuc!AA17+sonuc!AC17,"")</f>
        <v>7</v>
      </c>
    </row>
    <row r="18" spans="1:36" ht="18.75">
      <c r="A18" s="130">
        <v>5</v>
      </c>
      <c r="B18" s="194" t="s">
        <v>111</v>
      </c>
      <c r="C18" s="19">
        <f>+Q14</f>
        <v>3</v>
      </c>
      <c r="D18" s="31" t="str">
        <f t="shared" ref="D18:D21" si="25">IF(E18&lt;&gt;"",":","")</f>
        <v>:</v>
      </c>
      <c r="E18" s="20">
        <f>+O14</f>
        <v>0</v>
      </c>
      <c r="F18" s="21">
        <f>+Q15</f>
        <v>3</v>
      </c>
      <c r="G18" s="22" t="str">
        <f t="shared" si="23"/>
        <v>:</v>
      </c>
      <c r="H18" s="23">
        <f>+O15</f>
        <v>2</v>
      </c>
      <c r="I18" s="21">
        <f>+Q16</f>
        <v>1</v>
      </c>
      <c r="J18" s="22" t="str">
        <f t="shared" si="24"/>
        <v>:</v>
      </c>
      <c r="K18" s="20">
        <f>+O16</f>
        <v>3</v>
      </c>
      <c r="L18" s="21">
        <f>+Q17</f>
        <v>3</v>
      </c>
      <c r="M18" s="22" t="str">
        <f t="shared" ref="M18:M21" si="26">IF(N18&lt;&gt;"",":","")</f>
        <v>:</v>
      </c>
      <c r="N18" s="23">
        <f>+O17</f>
        <v>1</v>
      </c>
      <c r="O18" s="56"/>
      <c r="P18" s="57"/>
      <c r="Q18" s="58"/>
      <c r="R18" s="21">
        <f>IF('Gr 1'!$N$7&lt;&gt;"",'Gr 1'!$N$7,"")</f>
        <v>3</v>
      </c>
      <c r="S18" s="22" t="str">
        <f>IF(T18&lt;&gt;"",":","")</f>
        <v>:</v>
      </c>
      <c r="T18" s="23">
        <f>IF('Gr 1'!$P$7&lt;&gt;"",'Gr 1'!$P$7,"")</f>
        <v>2</v>
      </c>
      <c r="U18" s="21">
        <f>IF('Gr 1'!$P$12&lt;&gt;"",'Gr 1'!$P$12,"")</f>
        <v>1</v>
      </c>
      <c r="V18" s="22" t="str">
        <f t="shared" si="14"/>
        <v>:</v>
      </c>
      <c r="W18" s="23">
        <f>IF('Gr 1'!$N$12&lt;&gt;"",'Gr 1'!$N$12,"")</f>
        <v>3</v>
      </c>
      <c r="X18" s="21">
        <f>IF('Gr 1'!$P$16&lt;&gt;"",'Gr 1'!$P$16,"")</f>
        <v>2</v>
      </c>
      <c r="Y18" s="22" t="str">
        <f t="shared" si="15"/>
        <v>:</v>
      </c>
      <c r="Z18" s="23">
        <f>IF('Gr 1'!$N$16&lt;&gt;"",'Gr 1'!$N$16,"")</f>
        <v>3</v>
      </c>
      <c r="AA18" s="24">
        <f t="shared" si="18"/>
        <v>4</v>
      </c>
      <c r="AB18" s="25" t="str">
        <f t="shared" si="19"/>
        <v>:</v>
      </c>
      <c r="AC18" s="26">
        <f t="shared" si="20"/>
        <v>3</v>
      </c>
      <c r="AD18" s="27">
        <f t="shared" si="21"/>
        <v>16</v>
      </c>
      <c r="AE18" s="28" t="s">
        <v>11</v>
      </c>
      <c r="AF18" s="25">
        <f t="shared" si="22"/>
        <v>14</v>
      </c>
      <c r="AG18" s="29">
        <f>IF(AA18+AC18&gt;0,RANK(sonuc!AI18,sonuc!AI$14:AI$21),"")</f>
        <v>4</v>
      </c>
      <c r="AH18" s="138" t="e">
        <f t="shared" si="17"/>
        <v>#N/A</v>
      </c>
      <c r="AI18" s="78">
        <f>(sonuc!AA18*1000+sonuc!AC18*200+(sonuc!AD18-sonuc!AF18)*20)</f>
        <v>4640</v>
      </c>
      <c r="AJ18" s="131">
        <f>IF(AA18+AC18&gt;0,sonuc!AA18+sonuc!AC18,"")</f>
        <v>7</v>
      </c>
    </row>
    <row r="19" spans="1:36" ht="18.75">
      <c r="A19" s="130">
        <v>6</v>
      </c>
      <c r="B19" s="194" t="s">
        <v>112</v>
      </c>
      <c r="C19" s="19">
        <f>+T14</f>
        <v>1</v>
      </c>
      <c r="D19" s="22" t="str">
        <f t="shared" si="25"/>
        <v>:</v>
      </c>
      <c r="E19" s="20">
        <f>+R14</f>
        <v>3</v>
      </c>
      <c r="F19" s="19">
        <f>+T15</f>
        <v>3</v>
      </c>
      <c r="G19" s="22" t="str">
        <f t="shared" si="23"/>
        <v>:</v>
      </c>
      <c r="H19" s="20">
        <f>+R15</f>
        <v>0</v>
      </c>
      <c r="I19" s="19">
        <f>+T16</f>
        <v>3</v>
      </c>
      <c r="J19" s="22" t="str">
        <f t="shared" si="24"/>
        <v>:</v>
      </c>
      <c r="K19" s="20">
        <f>+R16</f>
        <v>2</v>
      </c>
      <c r="L19" s="19">
        <f>+T17</f>
        <v>1</v>
      </c>
      <c r="M19" s="22" t="str">
        <f>IF(N19&lt;&gt;"",":","")</f>
        <v>:</v>
      </c>
      <c r="N19" s="20">
        <f>+R17</f>
        <v>3</v>
      </c>
      <c r="O19" s="19">
        <f>+T18</f>
        <v>2</v>
      </c>
      <c r="P19" s="22" t="str">
        <f t="shared" ref="P19:P21" si="27">IF(Q19&lt;&gt;"",":","")</f>
        <v>:</v>
      </c>
      <c r="Q19" s="20">
        <f>+R18</f>
        <v>3</v>
      </c>
      <c r="R19" s="56"/>
      <c r="S19" s="57"/>
      <c r="T19" s="58"/>
      <c r="U19" s="21">
        <f>IF('Gr 1'!$P$17&lt;&gt;"",'Gr 1'!$P$17,"")</f>
        <v>1</v>
      </c>
      <c r="V19" s="22" t="str">
        <f t="shared" si="14"/>
        <v>:</v>
      </c>
      <c r="W19" s="23">
        <f>IF('Gr 1'!$N$17&lt;&gt;"",'Gr 1'!$N$17,"")</f>
        <v>3</v>
      </c>
      <c r="X19" s="21">
        <f>IF('Gr 1'!$P$10&lt;&gt;"",'Gr 1'!$P$10,"")</f>
        <v>3</v>
      </c>
      <c r="Y19" s="22" t="str">
        <f t="shared" si="15"/>
        <v>:</v>
      </c>
      <c r="Z19" s="23">
        <f>IF('Gr 1'!$N$10&lt;&gt;"",'Gr 1'!$N$10,"")</f>
        <v>2</v>
      </c>
      <c r="AA19" s="24">
        <f t="shared" si="18"/>
        <v>3</v>
      </c>
      <c r="AB19" s="25" t="str">
        <f t="shared" si="19"/>
        <v>:</v>
      </c>
      <c r="AC19" s="26">
        <f t="shared" si="20"/>
        <v>4</v>
      </c>
      <c r="AD19" s="27">
        <f t="shared" si="21"/>
        <v>14</v>
      </c>
      <c r="AE19" s="28" t="s">
        <v>11</v>
      </c>
      <c r="AF19" s="25">
        <f t="shared" si="22"/>
        <v>16</v>
      </c>
      <c r="AG19" s="29">
        <f>IF(AA19+AC19&gt;0,RANK(sonuc!AI19,sonuc!AI$14:AI$21),"")</f>
        <v>5</v>
      </c>
      <c r="AH19" s="138" t="e">
        <f t="shared" si="17"/>
        <v>#N/A</v>
      </c>
      <c r="AI19" s="78">
        <f>(sonuc!AA19*1000+sonuc!AC19*200+(sonuc!AD19-sonuc!AF19)*20)</f>
        <v>3760</v>
      </c>
      <c r="AJ19" s="131">
        <f>IF(AA19+AC19&gt;0,sonuc!AA19+sonuc!AC19,"")</f>
        <v>7</v>
      </c>
    </row>
    <row r="20" spans="1:36" ht="18.75">
      <c r="A20" s="130">
        <v>7</v>
      </c>
      <c r="B20" s="194" t="s">
        <v>114</v>
      </c>
      <c r="C20" s="19">
        <f>+W14</f>
        <v>2</v>
      </c>
      <c r="D20" s="31" t="str">
        <f t="shared" si="25"/>
        <v>:</v>
      </c>
      <c r="E20" s="20">
        <f>+U14</f>
        <v>3</v>
      </c>
      <c r="F20" s="21">
        <f>+W15</f>
        <v>3</v>
      </c>
      <c r="G20" s="22" t="str">
        <f t="shared" si="23"/>
        <v>:</v>
      </c>
      <c r="H20" s="23">
        <f>+U15</f>
        <v>1</v>
      </c>
      <c r="I20" s="21">
        <f>+W16</f>
        <v>0</v>
      </c>
      <c r="J20" s="22" t="str">
        <f t="shared" si="24"/>
        <v>:</v>
      </c>
      <c r="K20" s="23">
        <f>+U16</f>
        <v>3</v>
      </c>
      <c r="L20" s="21">
        <f>+W17</f>
        <v>3</v>
      </c>
      <c r="M20" s="22" t="str">
        <f t="shared" si="26"/>
        <v>:</v>
      </c>
      <c r="N20" s="23">
        <f>+U17</f>
        <v>0</v>
      </c>
      <c r="O20" s="21">
        <f>+W18</f>
        <v>3</v>
      </c>
      <c r="P20" s="22" t="str">
        <f t="shared" si="27"/>
        <v>:</v>
      </c>
      <c r="Q20" s="23">
        <f>+U18</f>
        <v>1</v>
      </c>
      <c r="R20" s="21">
        <f>+W19</f>
        <v>3</v>
      </c>
      <c r="S20" s="22" t="str">
        <f t="shared" ref="S20:S21" si="28">IF(T20&lt;&gt;"",":","")</f>
        <v>:</v>
      </c>
      <c r="T20" s="23">
        <f>+U19</f>
        <v>1</v>
      </c>
      <c r="U20" s="56"/>
      <c r="V20" s="57"/>
      <c r="W20" s="58"/>
      <c r="X20" s="21">
        <f>IF('Gr 1'!$P$6&lt;&gt;"",'Gr 1'!$P$6,"")</f>
        <v>1</v>
      </c>
      <c r="Y20" s="22" t="str">
        <f t="shared" si="15"/>
        <v>:</v>
      </c>
      <c r="Z20" s="23">
        <f>IF('Gr 1'!$N$6&lt;&gt;"",'Gr 1'!$N$6,"")</f>
        <v>3</v>
      </c>
      <c r="AA20" s="24">
        <f t="shared" si="18"/>
        <v>4</v>
      </c>
      <c r="AB20" s="25" t="str">
        <f t="shared" si="19"/>
        <v>:</v>
      </c>
      <c r="AC20" s="26">
        <f t="shared" si="20"/>
        <v>3</v>
      </c>
      <c r="AD20" s="27">
        <f t="shared" si="21"/>
        <v>15</v>
      </c>
      <c r="AE20" s="28" t="s">
        <v>11</v>
      </c>
      <c r="AF20" s="25">
        <f t="shared" si="22"/>
        <v>12</v>
      </c>
      <c r="AG20" s="29">
        <f>IF(AA20+AC20&gt;0,RANK(sonuc!AI20,sonuc!AI$14:AI$21),"")</f>
        <v>3</v>
      </c>
      <c r="AH20" s="138" t="e">
        <f t="shared" si="17"/>
        <v>#N/A</v>
      </c>
      <c r="AI20" s="78">
        <f>(sonuc!AA20*1000+sonuc!AC20*200+(sonuc!AD20-sonuc!AF20)*20)</f>
        <v>4660</v>
      </c>
      <c r="AJ20" s="131">
        <f>IF(AA20+AC20&gt;0,sonuc!AA20+sonuc!AC20,"")</f>
        <v>7</v>
      </c>
    </row>
    <row r="21" spans="1:36" ht="19.5" thickBot="1">
      <c r="A21" s="179">
        <v>8</v>
      </c>
      <c r="B21" s="194" t="s">
        <v>138</v>
      </c>
      <c r="C21" s="180">
        <f>+Z14</f>
        <v>3</v>
      </c>
      <c r="D21" s="181" t="str">
        <f t="shared" si="25"/>
        <v>:</v>
      </c>
      <c r="E21" s="182">
        <f>+X14</f>
        <v>1</v>
      </c>
      <c r="F21" s="180">
        <f>+Z15</f>
        <v>3</v>
      </c>
      <c r="G21" s="181" t="str">
        <f t="shared" si="23"/>
        <v>:</v>
      </c>
      <c r="H21" s="182">
        <f>+X15</f>
        <v>0</v>
      </c>
      <c r="I21" s="180">
        <f>+Z16</f>
        <v>3</v>
      </c>
      <c r="J21" s="181" t="str">
        <f t="shared" si="24"/>
        <v>:</v>
      </c>
      <c r="K21" s="182">
        <f>+X16</f>
        <v>0</v>
      </c>
      <c r="L21" s="180">
        <f>+Z17</f>
        <v>3</v>
      </c>
      <c r="M21" s="181" t="str">
        <f t="shared" si="26"/>
        <v>:</v>
      </c>
      <c r="N21" s="182">
        <f>+X17</f>
        <v>1</v>
      </c>
      <c r="O21" s="180">
        <f>+Z18</f>
        <v>3</v>
      </c>
      <c r="P21" s="181" t="str">
        <f t="shared" si="27"/>
        <v>:</v>
      </c>
      <c r="Q21" s="182">
        <f>+X18</f>
        <v>2</v>
      </c>
      <c r="R21" s="180">
        <f>+Z19</f>
        <v>2</v>
      </c>
      <c r="S21" s="181" t="str">
        <f t="shared" si="28"/>
        <v>:</v>
      </c>
      <c r="T21" s="182">
        <f>+X19</f>
        <v>3</v>
      </c>
      <c r="U21" s="180">
        <f>+Z20</f>
        <v>3</v>
      </c>
      <c r="V21" s="181" t="str">
        <f>IF(W21&lt;&gt;"",":","")</f>
        <v>:</v>
      </c>
      <c r="W21" s="182">
        <f>+X20</f>
        <v>1</v>
      </c>
      <c r="X21" s="183"/>
      <c r="Y21" s="184"/>
      <c r="Z21" s="185"/>
      <c r="AA21" s="186">
        <f t="shared" si="18"/>
        <v>6</v>
      </c>
      <c r="AB21" s="187" t="str">
        <f t="shared" si="19"/>
        <v>:</v>
      </c>
      <c r="AC21" s="188">
        <f t="shared" si="20"/>
        <v>1</v>
      </c>
      <c r="AD21" s="189">
        <f t="shared" si="21"/>
        <v>20</v>
      </c>
      <c r="AE21" s="190" t="s">
        <v>11</v>
      </c>
      <c r="AF21" s="187">
        <f t="shared" si="22"/>
        <v>8</v>
      </c>
      <c r="AG21" s="191">
        <f>IF(AA21+AC21&gt;0,RANK(sonuc!AI21,sonuc!AI$14:AI$21),"")</f>
        <v>1</v>
      </c>
      <c r="AH21" s="192" t="e">
        <f t="shared" si="17"/>
        <v>#N/A</v>
      </c>
      <c r="AI21" s="193">
        <f>(sonuc!AA21*1000+sonuc!AC21*200+(sonuc!AD21-sonuc!AF21)*20)</f>
        <v>6440</v>
      </c>
      <c r="AJ21" s="131">
        <f>IF(AA21+AC21&gt;0,sonuc!AA21+sonuc!AC21,"")</f>
        <v>7</v>
      </c>
    </row>
    <row r="22" spans="1:36" ht="19.5" thickBot="1">
      <c r="A22" s="206" t="s">
        <v>103</v>
      </c>
      <c r="B22" s="207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9"/>
      <c r="AJ22" s="131"/>
    </row>
    <row r="23" spans="1:36" ht="15.75">
      <c r="A23" s="128" t="s">
        <v>0</v>
      </c>
      <c r="B23" s="129" t="s">
        <v>1</v>
      </c>
      <c r="C23" s="210">
        <v>1</v>
      </c>
      <c r="D23" s="211"/>
      <c r="E23" s="212"/>
      <c r="F23" s="210">
        <v>2</v>
      </c>
      <c r="G23" s="211"/>
      <c r="H23" s="212"/>
      <c r="I23" s="210">
        <v>3</v>
      </c>
      <c r="J23" s="211"/>
      <c r="K23" s="212"/>
      <c r="L23" s="210">
        <v>4</v>
      </c>
      <c r="M23" s="211"/>
      <c r="N23" s="212"/>
      <c r="O23" s="210">
        <v>5</v>
      </c>
      <c r="P23" s="217"/>
      <c r="Q23" s="212"/>
      <c r="R23" s="210">
        <v>6</v>
      </c>
      <c r="S23" s="211"/>
      <c r="T23" s="212"/>
      <c r="U23" s="210">
        <v>7</v>
      </c>
      <c r="V23" s="211"/>
      <c r="W23" s="212"/>
      <c r="X23" s="210">
        <v>8</v>
      </c>
      <c r="Y23" s="211"/>
      <c r="Z23" s="212"/>
      <c r="AA23" s="213" t="s">
        <v>10</v>
      </c>
      <c r="AB23" s="214"/>
      <c r="AC23" s="215"/>
      <c r="AD23" s="213" t="s">
        <v>48</v>
      </c>
      <c r="AE23" s="214"/>
      <c r="AF23" s="216"/>
      <c r="AG23" s="140" t="s">
        <v>33</v>
      </c>
      <c r="AH23" s="34" t="e">
        <f>AH13</f>
        <v>#REF!</v>
      </c>
      <c r="AI23" s="92" t="s">
        <v>51</v>
      </c>
      <c r="AJ23" s="125" t="s">
        <v>52</v>
      </c>
    </row>
    <row r="24" spans="1:36" ht="18.75">
      <c r="A24" s="130">
        <v>1</v>
      </c>
      <c r="B24" s="194" t="s">
        <v>156</v>
      </c>
      <c r="C24" s="56"/>
      <c r="D24" s="57"/>
      <c r="E24" s="58"/>
      <c r="F24" s="21" t="str">
        <f>IF('Gr 2'!$N$9&lt;&gt;"",'Gr 2'!$N$9,"")</f>
        <v/>
      </c>
      <c r="G24" s="22" t="str">
        <f>IF(H24&lt;&gt;"",":","")</f>
        <v/>
      </c>
      <c r="H24" s="23" t="str">
        <f>IF('Gr 2'!$P$9&lt;&gt;"",'Gr 2'!$P$9,"")</f>
        <v/>
      </c>
      <c r="I24" s="21" t="str">
        <f>IF('Gr 2'!$N$14&lt;&gt;"",'Gr 2'!$N$14,"")</f>
        <v/>
      </c>
      <c r="J24" s="22" t="str">
        <f>IF(K24&lt;&gt;"",":","")</f>
        <v/>
      </c>
      <c r="K24" s="23" t="str">
        <f>IF('Gr 2'!$P$14&lt;&gt;"",'Gr 2'!$P$14,"")</f>
        <v/>
      </c>
      <c r="L24" s="21">
        <f>IF('Gr 2'!$N$4&lt;&gt;"",'Gr 2'!$N$4,"")</f>
        <v>2</v>
      </c>
      <c r="M24" s="22" t="str">
        <f>IF($N$4&lt;&gt;"",":","")</f>
        <v>:</v>
      </c>
      <c r="N24" s="23">
        <f>IF('Gr 2'!$P$4&lt;&gt;"",'Gr 2'!$P$4,"")</f>
        <v>3</v>
      </c>
      <c r="O24" s="21">
        <f>IF('Gr 2'!$E$19&lt;&gt;"",'Gr 2'!$E$19,"")</f>
        <v>3</v>
      </c>
      <c r="P24" s="22" t="str">
        <f>IF(Q24&lt;&gt;"",":","")</f>
        <v>:</v>
      </c>
      <c r="Q24" s="23">
        <f>IF('Gr 2'!$G$19&lt;&gt;"",'Gr 2'!$G$19,"")</f>
        <v>2</v>
      </c>
      <c r="R24" s="21" t="str">
        <f>IF('Gr 2'!$E$14&lt;&gt;"",'Gr 2'!$E$14,"")</f>
        <v/>
      </c>
      <c r="S24" s="22" t="str">
        <f>IF(T24&lt;&gt;"",":","")</f>
        <v/>
      </c>
      <c r="T24" s="23" t="str">
        <f>IF('Gr 2'!$G$14&lt;&gt;"",'Gr 2'!$G$14,"")</f>
        <v/>
      </c>
      <c r="U24" s="21">
        <f>IF('Gr 2'!$E$9&lt;&gt;"",'Gr 2'!$E$9,"")</f>
        <v>1</v>
      </c>
      <c r="V24" s="22" t="str">
        <f t="shared" ref="V24:V29" si="29">IF(W24&lt;&gt;"",":","")</f>
        <v>:</v>
      </c>
      <c r="W24" s="23">
        <f>IF('Gr 2'!$G$9&lt;&gt;"",'Gr 2'!$G$9,"")</f>
        <v>3</v>
      </c>
      <c r="X24" s="21">
        <f>IF('Gr 2'!$E$4&lt;&gt;"",'Gr 2'!$E$4,"")</f>
        <v>2</v>
      </c>
      <c r="Y24" s="22" t="str">
        <f t="shared" ref="Y24:Y30" si="30">IF(Z24&lt;&gt;"",":","")</f>
        <v>:</v>
      </c>
      <c r="Z24" s="23">
        <f>IF('Gr 2'!$G$4&lt;&gt;"",'Gr 2'!$G$4,"")</f>
        <v>3</v>
      </c>
      <c r="AA24" s="24">
        <f>IF(C24&gt;E24,1)+IF(F24&gt;H24,1)+IF(I24&gt;K24,1)+IF(L24&gt;N24,1)+IF(O24&gt;Q24,1)+IF(R24&gt;T24,1)+IF(U24&gt;W24,1)+IF(X24&gt;Z24,1)</f>
        <v>1</v>
      </c>
      <c r="AB24" s="25" t="str">
        <f t="shared" ref="AB24" si="31">IF(AC24&lt;&gt;"",":","")</f>
        <v>:</v>
      </c>
      <c r="AC24" s="26">
        <f>IF(E24&gt;C24,1)+IF(H24&gt;F24,1)+IF(K24&gt;I24,1)+IF(N24&gt;L24,1)+IF(Q24&gt;O24,1)+IF(T24&gt;R24,1)+IF(W24&gt;U24,1)+IF(Z24&gt;X24,1)</f>
        <v>3</v>
      </c>
      <c r="AD24" s="27">
        <f>SUM(C24,F24,I24,L24,O24,R24,U24,X24)</f>
        <v>8</v>
      </c>
      <c r="AE24" s="28" t="s">
        <v>11</v>
      </c>
      <c r="AF24" s="25">
        <f>SUM(E24,H24,K24,N24,Q24,T24,W24,Z24)</f>
        <v>11</v>
      </c>
      <c r="AG24" s="29">
        <f>IF(AA24+AC24&gt;0,RANK(sonuc!AI24,sonuc!AI$24:AI$31),"")</f>
        <v>4</v>
      </c>
      <c r="AH24" s="138" t="e">
        <f>#REF!</f>
        <v>#REF!</v>
      </c>
      <c r="AI24" s="78">
        <f>(sonuc!AA24*1000+sonuc!AC24*200+(sonuc!AD24-sonuc!AF24)*20)</f>
        <v>1540</v>
      </c>
      <c r="AJ24" s="131">
        <f>IF(AA24+AC24&gt;0,sonuc!AA24+sonuc!AC24,"")</f>
        <v>4</v>
      </c>
    </row>
    <row r="25" spans="1:36" ht="18.75">
      <c r="A25" s="130">
        <v>2</v>
      </c>
      <c r="B25" s="194"/>
      <c r="C25" s="19" t="str">
        <f>+H24</f>
        <v/>
      </c>
      <c r="D25" s="22" t="str">
        <f>IF(E25&lt;&gt;"",":","")</f>
        <v/>
      </c>
      <c r="E25" s="20" t="str">
        <f>+F24</f>
        <v/>
      </c>
      <c r="F25" s="56"/>
      <c r="G25" s="57"/>
      <c r="H25" s="58"/>
      <c r="I25" s="21" t="str">
        <f>IF('Gr 2'!$N$5&lt;&gt;"",'Gr 2'!$N$5,"")</f>
        <v/>
      </c>
      <c r="J25" s="22" t="str">
        <f>IF(K25&lt;&gt;"",":","")</f>
        <v/>
      </c>
      <c r="K25" s="23" t="str">
        <f>IF('Gr 2'!$P$5&lt;&gt;"",'Gr 2'!$P$5,"")</f>
        <v/>
      </c>
      <c r="L25" s="21" t="str">
        <f>IF('Gr 2'!$N$15&lt;&gt;"",'Gr 2'!$N$15,"")</f>
        <v/>
      </c>
      <c r="M25" s="22" t="str">
        <f>IF($N$5&lt;&gt;"",":","")</f>
        <v>:</v>
      </c>
      <c r="N25" s="23" t="str">
        <f>IF('Gr 2'!$P$15&lt;&gt;"",'Gr 2'!$P$15,"")</f>
        <v/>
      </c>
      <c r="O25" s="21" t="str">
        <f>IF('Gr 2'!$E$15&lt;&gt;"",'Gr 2'!$E$15,"")</f>
        <v/>
      </c>
      <c r="P25" s="22" t="str">
        <f>IF(Q25&lt;&gt;"",":","")</f>
        <v/>
      </c>
      <c r="Q25" s="23" t="str">
        <f>IF('Gr 2'!$G$15&lt;&gt;"",'Gr 2'!$G$15,"")</f>
        <v/>
      </c>
      <c r="R25" s="21" t="str">
        <f>IF('Gr 2'!$E$10&lt;&gt;"",'Gr 2'!$E$10,"")</f>
        <v/>
      </c>
      <c r="S25" s="22" t="str">
        <f>IF(T25&lt;&gt;"",":","")</f>
        <v/>
      </c>
      <c r="T25" s="23" t="str">
        <f>IF('Gr 2'!$G$10&lt;&gt;"",'Gr 2'!$G$10,"")</f>
        <v/>
      </c>
      <c r="U25" s="21" t="str">
        <f>IF('Gr 2'!$E$5&lt;&gt;"",'Gr 2'!$E$5,"")</f>
        <v/>
      </c>
      <c r="V25" s="22" t="str">
        <f t="shared" si="29"/>
        <v/>
      </c>
      <c r="W25" s="23" t="str">
        <f>IF('Gr 2'!$G$5&lt;&gt;"",'Gr 2'!$G$5,"")</f>
        <v/>
      </c>
      <c r="X25" s="21" t="str">
        <f>IF('Gr 2'!$E$20&lt;&gt;"",'Gr 2'!$E$20,"")</f>
        <v/>
      </c>
      <c r="Y25" s="22" t="str">
        <f t="shared" si="30"/>
        <v/>
      </c>
      <c r="Z25" s="23" t="str">
        <f>IF('Gr 2'!$G$20&lt;&gt;"",'Gr 2'!$G$20,"")</f>
        <v/>
      </c>
      <c r="AA25" s="24">
        <f t="shared" ref="AA25:AA31" si="32">IF(C25&gt;E25,1)+IF(F25&gt;H25,1)+IF(I25&gt;K25,1)+IF(L25&gt;N25,1)+IF(O25&gt;Q25,1)+IF(R25&gt;T25,1)+IF(U25&gt;W25,1)+IF(X25&gt;Z25,1)</f>
        <v>0</v>
      </c>
      <c r="AB25" s="25" t="str">
        <f t="shared" ref="AB25:AB31" si="33">IF(AC25&lt;&gt;"",":","")</f>
        <v>:</v>
      </c>
      <c r="AC25" s="26">
        <f t="shared" ref="AC25:AC31" si="34">IF(E25&gt;C25,1)+IF(H25&gt;F25,1)+IF(K25&gt;I25,1)+IF(N25&gt;L25,1)+IF(Q25&gt;O25,1)+IF(T25&gt;R25,1)+IF(W25&gt;U25,1)+IF(Z25&gt;X25,1)</f>
        <v>0</v>
      </c>
      <c r="AD25" s="27">
        <f t="shared" ref="AD25:AD31" si="35">SUM(C25,F25,I25,L25,O25,R25,U25,X25)</f>
        <v>0</v>
      </c>
      <c r="AE25" s="28" t="s">
        <v>11</v>
      </c>
      <c r="AF25" s="25">
        <f t="shared" ref="AF25:AF31" si="36">SUM(E25,H25,K25,N25,Q25,T25,W25,Z25)</f>
        <v>0</v>
      </c>
      <c r="AG25" s="29" t="str">
        <f>IF(AA25+AC25&gt;0,RANK(sonuc!AI25,sonuc!AI$24:AI$31),"")</f>
        <v/>
      </c>
      <c r="AH25" s="138" t="e">
        <f>#REF!</f>
        <v>#REF!</v>
      </c>
      <c r="AI25" s="78">
        <f>(sonuc!AA25*1000+sonuc!AC25*200+(sonuc!AD25-sonuc!AF25)*20)</f>
        <v>0</v>
      </c>
      <c r="AJ25" s="131" t="str">
        <f>IF(AA25+AC25&gt;0,sonuc!AA25+sonuc!AC25,"")</f>
        <v/>
      </c>
    </row>
    <row r="26" spans="1:36" ht="18.75">
      <c r="A26" s="130">
        <v>3</v>
      </c>
      <c r="B26" s="194"/>
      <c r="C26" s="19" t="str">
        <f>+K24</f>
        <v/>
      </c>
      <c r="D26" s="30" t="str">
        <f>IF(E26&lt;&gt;"",":","")</f>
        <v/>
      </c>
      <c r="E26" s="20" t="str">
        <f>+I24</f>
        <v/>
      </c>
      <c r="F26" s="21" t="str">
        <f>+K25</f>
        <v/>
      </c>
      <c r="G26" s="22" t="str">
        <f t="shared" ref="G26:G31" si="37">IF(H26&lt;&gt;"",":","")</f>
        <v/>
      </c>
      <c r="H26" s="23" t="str">
        <f>+I25</f>
        <v/>
      </c>
      <c r="I26" s="56"/>
      <c r="J26" s="57"/>
      <c r="K26" s="58"/>
      <c r="L26" s="21" t="str">
        <f>IF('Gr 2'!$P$11&lt;&gt;"",'Gr 2'!$P$11,"")</f>
        <v/>
      </c>
      <c r="M26" s="22" t="str">
        <f>IF($N$6&lt;&gt;"",":","")</f>
        <v>:</v>
      </c>
      <c r="N26" s="23" t="str">
        <f>IF('Gr 2'!$N$11&lt;&gt;"",'Gr 2'!$N$11,"")</f>
        <v/>
      </c>
      <c r="O26" s="21" t="str">
        <f>IF('Gr 2'!$E$11&lt;&gt;"",'Gr 2'!$E$11,"")</f>
        <v/>
      </c>
      <c r="P26" s="22" t="str">
        <f>IF(Q26&lt;&gt;"",":","")</f>
        <v/>
      </c>
      <c r="Q26" s="23" t="str">
        <f>IF('Gr 2'!$G$11&lt;&gt;"",'Gr 2'!$G$11,"")</f>
        <v/>
      </c>
      <c r="R26" s="21" t="str">
        <f>IF('Gr 2'!$E$6&lt;&gt;"",'Gr 2'!$E$6,"")</f>
        <v/>
      </c>
      <c r="S26" s="22" t="str">
        <f>IF(T26&lt;&gt;"",":","")</f>
        <v/>
      </c>
      <c r="T26" s="23" t="str">
        <f>IF('Gr 2'!$G$6&lt;&gt;"",'Gr 2'!$G$6,"")</f>
        <v/>
      </c>
      <c r="U26" s="21" t="str">
        <f>IF('Gr 2'!$E$21&lt;&gt;"",'Gr 2'!$E$21,"")</f>
        <v/>
      </c>
      <c r="V26" s="22" t="str">
        <f t="shared" si="29"/>
        <v/>
      </c>
      <c r="W26" s="23" t="str">
        <f>IF('Gr 2'!$G$21&lt;&gt;"",'Gr 2'!$G$21,"")</f>
        <v/>
      </c>
      <c r="X26" s="21" t="str">
        <f>IF('Gr 2'!$E$16&lt;&gt;"",'Gr 2'!$E$16,"")</f>
        <v/>
      </c>
      <c r="Y26" s="22" t="str">
        <f t="shared" si="30"/>
        <v/>
      </c>
      <c r="Z26" s="23" t="str">
        <f>IF('Gr 2'!$G$16&lt;&gt;"",'Gr 2'!$G$16,"")</f>
        <v/>
      </c>
      <c r="AA26" s="24">
        <f t="shared" si="32"/>
        <v>0</v>
      </c>
      <c r="AB26" s="25" t="str">
        <f t="shared" si="33"/>
        <v>:</v>
      </c>
      <c r="AC26" s="26">
        <f t="shared" si="34"/>
        <v>0</v>
      </c>
      <c r="AD26" s="27">
        <f t="shared" si="35"/>
        <v>0</v>
      </c>
      <c r="AE26" s="28" t="s">
        <v>11</v>
      </c>
      <c r="AF26" s="25">
        <f t="shared" si="36"/>
        <v>0</v>
      </c>
      <c r="AG26" s="29" t="str">
        <f>IF(AA26+AC26&gt;0,RANK(sonuc!AI26,sonuc!AI$24:AI$31),"")</f>
        <v/>
      </c>
      <c r="AH26" s="138" t="e">
        <f>#REF!</f>
        <v>#REF!</v>
      </c>
      <c r="AI26" s="78">
        <f>(sonuc!AA26*1000+sonuc!AC26*200+(sonuc!AD26-sonuc!AF26)*20)</f>
        <v>0</v>
      </c>
      <c r="AJ26" s="131" t="str">
        <f>IF(AA26+AC26&gt;0,sonuc!AA26+sonuc!AC26,"")</f>
        <v/>
      </c>
    </row>
    <row r="27" spans="1:36" ht="18.75">
      <c r="A27" s="130">
        <v>4</v>
      </c>
      <c r="B27" s="194" t="s">
        <v>139</v>
      </c>
      <c r="C27" s="19">
        <f>+N24</f>
        <v>3</v>
      </c>
      <c r="D27" s="22" t="str">
        <f>IF(E27&lt;&gt;"",":","")</f>
        <v>:</v>
      </c>
      <c r="E27" s="20">
        <f>+L24</f>
        <v>2</v>
      </c>
      <c r="F27" s="19" t="str">
        <f>+N25</f>
        <v/>
      </c>
      <c r="G27" s="22" t="str">
        <f t="shared" si="37"/>
        <v/>
      </c>
      <c r="H27" s="20" t="str">
        <f>+L25</f>
        <v/>
      </c>
      <c r="I27" s="19" t="str">
        <f>+N26</f>
        <v/>
      </c>
      <c r="J27" s="22" t="str">
        <f t="shared" ref="J27:J31" si="38">IF(K27&lt;&gt;"",":","")</f>
        <v/>
      </c>
      <c r="K27" s="20" t="str">
        <f>+L26</f>
        <v/>
      </c>
      <c r="L27" s="56"/>
      <c r="M27" s="57"/>
      <c r="N27" s="58"/>
      <c r="O27" s="21">
        <f>IF('Gr 2'!$E$7&lt;&gt;"",'Gr 2'!$E$7,"")</f>
        <v>1</v>
      </c>
      <c r="P27" s="22" t="str">
        <f>IF(Q27&lt;&gt;"",":","")</f>
        <v>:</v>
      </c>
      <c r="Q27" s="23">
        <f>IF('Gr 2'!$G$7&lt;&gt;"",'Gr 2'!$G$7,"")</f>
        <v>3</v>
      </c>
      <c r="R27" s="21" t="str">
        <f>IF('Gr 2'!$E$22&lt;&gt;"",'Gr 2'!$E$22,"")</f>
        <v/>
      </c>
      <c r="S27" s="22" t="str">
        <f>IF(T27&lt;&gt;"",":","")</f>
        <v/>
      </c>
      <c r="T27" s="23" t="str">
        <f>IF('Gr 2'!$G$22&lt;&gt;"",'Gr 2'!$G$22,"")</f>
        <v/>
      </c>
      <c r="U27" s="21">
        <f>IF('Gr 2'!$E$17&lt;&gt;"",'Gr 2'!$E$17,"")</f>
        <v>0</v>
      </c>
      <c r="V27" s="22" t="str">
        <f t="shared" si="29"/>
        <v>:</v>
      </c>
      <c r="W27" s="23">
        <f>IF('Gr 2'!$G$17&lt;&gt;"",'Gr 2'!$G$17,"")</f>
        <v>3</v>
      </c>
      <c r="X27" s="21">
        <f>IF('Gr 2'!$E$12&lt;&gt;"",'Gr 2'!$E$12,"")</f>
        <v>0</v>
      </c>
      <c r="Y27" s="22" t="str">
        <f t="shared" si="30"/>
        <v>:</v>
      </c>
      <c r="Z27" s="23">
        <f>IF('Gr 2'!$G$12&lt;&gt;"",'Gr 2'!$G$12,"")</f>
        <v>3</v>
      </c>
      <c r="AA27" s="24">
        <f t="shared" si="32"/>
        <v>1</v>
      </c>
      <c r="AB27" s="25" t="str">
        <f t="shared" si="33"/>
        <v>:</v>
      </c>
      <c r="AC27" s="26">
        <f t="shared" si="34"/>
        <v>3</v>
      </c>
      <c r="AD27" s="27">
        <f t="shared" si="35"/>
        <v>4</v>
      </c>
      <c r="AE27" s="28" t="s">
        <v>11</v>
      </c>
      <c r="AF27" s="25">
        <f t="shared" si="36"/>
        <v>11</v>
      </c>
      <c r="AG27" s="29">
        <f>IF(AA27+AC27&gt;0,RANK(sonuc!AI27,sonuc!AI$24:AI$31),"")</f>
        <v>5</v>
      </c>
      <c r="AH27" s="138" t="e">
        <f>#REF!</f>
        <v>#REF!</v>
      </c>
      <c r="AI27" s="78">
        <f>(sonuc!AA27*1000+sonuc!AC27*200+(sonuc!AD27-sonuc!AF27)*20)</f>
        <v>1460</v>
      </c>
      <c r="AJ27" s="131">
        <f>IF(AA27+AC27&gt;0,sonuc!AA27+sonuc!AC27,"")</f>
        <v>4</v>
      </c>
    </row>
    <row r="28" spans="1:36" ht="18.75">
      <c r="A28" s="130">
        <v>5</v>
      </c>
      <c r="B28" s="195" t="s">
        <v>129</v>
      </c>
      <c r="C28" s="19">
        <f>+Q24</f>
        <v>2</v>
      </c>
      <c r="D28" s="31" t="str">
        <f t="shared" ref="D28:D31" si="39">IF(E28&lt;&gt;"",":","")</f>
        <v>:</v>
      </c>
      <c r="E28" s="20">
        <f>+O24</f>
        <v>3</v>
      </c>
      <c r="F28" s="21" t="str">
        <f>+Q25</f>
        <v/>
      </c>
      <c r="G28" s="22" t="str">
        <f t="shared" si="37"/>
        <v/>
      </c>
      <c r="H28" s="23" t="str">
        <f>+O25</f>
        <v/>
      </c>
      <c r="I28" s="21" t="str">
        <f>+Q26</f>
        <v/>
      </c>
      <c r="J28" s="22" t="str">
        <f t="shared" si="38"/>
        <v/>
      </c>
      <c r="K28" s="20" t="str">
        <f>+O26</f>
        <v/>
      </c>
      <c r="L28" s="21">
        <f>+Q27</f>
        <v>3</v>
      </c>
      <c r="M28" s="22" t="str">
        <f t="shared" ref="M28:M31" si="40">IF(N28&lt;&gt;"",":","")</f>
        <v>:</v>
      </c>
      <c r="N28" s="23">
        <f>+O27</f>
        <v>1</v>
      </c>
      <c r="O28" s="56"/>
      <c r="P28" s="57"/>
      <c r="Q28" s="58"/>
      <c r="R28" s="21" t="str">
        <f>IF('Gr 2'!$N$7&lt;&gt;"",'Gr 2'!$N$7,"")</f>
        <v/>
      </c>
      <c r="S28" s="22" t="str">
        <f>IF(T28&lt;&gt;"",":","")</f>
        <v/>
      </c>
      <c r="T28" s="23" t="str">
        <f>IF('Gr 2'!$P$7&lt;&gt;"",'Gr 2'!$P$7,"")</f>
        <v/>
      </c>
      <c r="U28" s="21">
        <f>IF('Gr 2'!$P$12&lt;&gt;"",'Gr 2'!$P$12,"")</f>
        <v>0</v>
      </c>
      <c r="V28" s="22" t="str">
        <f t="shared" si="29"/>
        <v>:</v>
      </c>
      <c r="W28" s="23">
        <f>IF('Gr 2'!$N$12&lt;&gt;"",'Gr 2'!$N$12,"")</f>
        <v>3</v>
      </c>
      <c r="X28" s="21">
        <f>IF('Gr 2'!$P$16&lt;&gt;"",'Gr 2'!$P$16,"")</f>
        <v>3</v>
      </c>
      <c r="Y28" s="22" t="str">
        <f t="shared" si="30"/>
        <v>:</v>
      </c>
      <c r="Z28" s="23">
        <f>IF('Gr 2'!$N$16&lt;&gt;"",'Gr 2'!$N$16,"")</f>
        <v>1</v>
      </c>
      <c r="AA28" s="24">
        <f t="shared" si="32"/>
        <v>2</v>
      </c>
      <c r="AB28" s="25" t="str">
        <f t="shared" si="33"/>
        <v>:</v>
      </c>
      <c r="AC28" s="26">
        <f t="shared" si="34"/>
        <v>2</v>
      </c>
      <c r="AD28" s="27">
        <f t="shared" si="35"/>
        <v>8</v>
      </c>
      <c r="AE28" s="28" t="s">
        <v>11</v>
      </c>
      <c r="AF28" s="25">
        <f t="shared" si="36"/>
        <v>8</v>
      </c>
      <c r="AG28" s="29">
        <f>IF(AA28+AC28&gt;0,RANK(sonuc!AI28,sonuc!AI$24:AI$31),"")</f>
        <v>3</v>
      </c>
      <c r="AH28" s="138" t="e">
        <f>#REF!</f>
        <v>#REF!</v>
      </c>
      <c r="AI28" s="78">
        <f>(sonuc!AA28*1000+sonuc!AC28*200+(sonuc!AD28-sonuc!AF28)*20)</f>
        <v>2400</v>
      </c>
      <c r="AJ28" s="131">
        <f>IF(AA28+AC28&gt;0,sonuc!AA28+sonuc!AC28,"")</f>
        <v>4</v>
      </c>
    </row>
    <row r="29" spans="1:36" ht="18.75">
      <c r="A29" s="130">
        <v>6</v>
      </c>
      <c r="B29" s="195"/>
      <c r="C29" s="19" t="str">
        <f>+T24</f>
        <v/>
      </c>
      <c r="D29" s="22" t="str">
        <f t="shared" si="39"/>
        <v/>
      </c>
      <c r="E29" s="20" t="str">
        <f>+R24</f>
        <v/>
      </c>
      <c r="F29" s="19" t="str">
        <f>+T25</f>
        <v/>
      </c>
      <c r="G29" s="22" t="str">
        <f t="shared" si="37"/>
        <v/>
      </c>
      <c r="H29" s="20" t="str">
        <f>+R25</f>
        <v/>
      </c>
      <c r="I29" s="19" t="str">
        <f>+T26</f>
        <v/>
      </c>
      <c r="J29" s="22" t="str">
        <f t="shared" si="38"/>
        <v/>
      </c>
      <c r="K29" s="20" t="str">
        <f>+R26</f>
        <v/>
      </c>
      <c r="L29" s="19" t="str">
        <f>+T27</f>
        <v/>
      </c>
      <c r="M29" s="22" t="str">
        <f>IF(N29&lt;&gt;"",":","")</f>
        <v/>
      </c>
      <c r="N29" s="20" t="str">
        <f>+R27</f>
        <v/>
      </c>
      <c r="O29" s="19" t="str">
        <f>+T28</f>
        <v/>
      </c>
      <c r="P29" s="22" t="str">
        <f t="shared" ref="P29:P31" si="41">IF(Q29&lt;&gt;"",":","")</f>
        <v/>
      </c>
      <c r="Q29" s="20" t="str">
        <f>+R28</f>
        <v/>
      </c>
      <c r="R29" s="56"/>
      <c r="S29" s="57"/>
      <c r="T29" s="58"/>
      <c r="U29" s="21" t="str">
        <f>IF('Gr 2'!$P$17&lt;&gt;"",'Gr 2'!$P$17,"")</f>
        <v/>
      </c>
      <c r="V29" s="22" t="str">
        <f t="shared" si="29"/>
        <v/>
      </c>
      <c r="W29" s="23" t="str">
        <f>IF('Gr 2'!$N$17&lt;&gt;"",'Gr 2'!$N$17,"")</f>
        <v/>
      </c>
      <c r="X29" s="21" t="str">
        <f>IF('Gr 2'!$P$10&lt;&gt;"",'Gr 2'!$P$10,"")</f>
        <v/>
      </c>
      <c r="Y29" s="22" t="str">
        <f t="shared" si="30"/>
        <v/>
      </c>
      <c r="Z29" s="23" t="str">
        <f>IF('Gr 2'!$N$10&lt;&gt;"",'Gr 2'!$N$10,"")</f>
        <v/>
      </c>
      <c r="AA29" s="24">
        <f t="shared" si="32"/>
        <v>0</v>
      </c>
      <c r="AB29" s="25" t="str">
        <f t="shared" si="33"/>
        <v>:</v>
      </c>
      <c r="AC29" s="26">
        <f t="shared" si="34"/>
        <v>0</v>
      </c>
      <c r="AD29" s="27">
        <f t="shared" si="35"/>
        <v>0</v>
      </c>
      <c r="AE29" s="28" t="s">
        <v>11</v>
      </c>
      <c r="AF29" s="25">
        <f t="shared" si="36"/>
        <v>0</v>
      </c>
      <c r="AG29" s="29" t="str">
        <f>IF(AA29+AC29&gt;0,RANK(sonuc!AI29,sonuc!AI$24:AI$31),"")</f>
        <v/>
      </c>
      <c r="AH29" s="138" t="e">
        <f>#REF!</f>
        <v>#REF!</v>
      </c>
      <c r="AI29" s="78">
        <f>(sonuc!AA29*1000+sonuc!AC29*200+(sonuc!AD29-sonuc!AF29)*20)</f>
        <v>0</v>
      </c>
      <c r="AJ29" s="131" t="str">
        <f>IF(AA29+AC29&gt;0,sonuc!AA29+sonuc!AC29,"")</f>
        <v/>
      </c>
    </row>
    <row r="30" spans="1:36" ht="18.75">
      <c r="A30" s="130">
        <v>7</v>
      </c>
      <c r="B30" s="195" t="s">
        <v>133</v>
      </c>
      <c r="C30" s="19">
        <f>+W24</f>
        <v>3</v>
      </c>
      <c r="D30" s="31" t="str">
        <f t="shared" si="39"/>
        <v>:</v>
      </c>
      <c r="E30" s="20">
        <f>+U24</f>
        <v>1</v>
      </c>
      <c r="F30" s="21" t="str">
        <f>+W25</f>
        <v/>
      </c>
      <c r="G30" s="22" t="str">
        <f t="shared" si="37"/>
        <v/>
      </c>
      <c r="H30" s="23" t="str">
        <f>+U25</f>
        <v/>
      </c>
      <c r="I30" s="21" t="str">
        <f>+W26</f>
        <v/>
      </c>
      <c r="J30" s="22" t="str">
        <f t="shared" si="38"/>
        <v/>
      </c>
      <c r="K30" s="23" t="str">
        <f>+U26</f>
        <v/>
      </c>
      <c r="L30" s="21">
        <f>+W27</f>
        <v>3</v>
      </c>
      <c r="M30" s="22" t="str">
        <f t="shared" si="40"/>
        <v>:</v>
      </c>
      <c r="N30" s="23">
        <f>+U27</f>
        <v>0</v>
      </c>
      <c r="O30" s="21">
        <f>+W28</f>
        <v>3</v>
      </c>
      <c r="P30" s="22" t="str">
        <f t="shared" si="41"/>
        <v>:</v>
      </c>
      <c r="Q30" s="23">
        <f>+U28</f>
        <v>0</v>
      </c>
      <c r="R30" s="21" t="str">
        <f>+W29</f>
        <v/>
      </c>
      <c r="S30" s="22" t="str">
        <f t="shared" ref="S30:S31" si="42">IF(T30&lt;&gt;"",":","")</f>
        <v/>
      </c>
      <c r="T30" s="23" t="str">
        <f>+U29</f>
        <v/>
      </c>
      <c r="U30" s="56"/>
      <c r="V30" s="57"/>
      <c r="W30" s="58"/>
      <c r="X30" s="21">
        <f>IF('Gr 2'!$P$6&lt;&gt;"",'Gr 2'!$P$6,"")</f>
        <v>1</v>
      </c>
      <c r="Y30" s="22" t="str">
        <f t="shared" si="30"/>
        <v>:</v>
      </c>
      <c r="Z30" s="23">
        <f>IF('Gr 2'!$N$6&lt;&gt;"",'Gr 2'!$N$6,"")</f>
        <v>3</v>
      </c>
      <c r="AA30" s="24">
        <f t="shared" si="32"/>
        <v>3</v>
      </c>
      <c r="AB30" s="25" t="str">
        <f t="shared" si="33"/>
        <v>:</v>
      </c>
      <c r="AC30" s="26">
        <f t="shared" si="34"/>
        <v>1</v>
      </c>
      <c r="AD30" s="27">
        <f t="shared" si="35"/>
        <v>10</v>
      </c>
      <c r="AE30" s="28" t="s">
        <v>11</v>
      </c>
      <c r="AF30" s="25">
        <f t="shared" si="36"/>
        <v>4</v>
      </c>
      <c r="AG30" s="29">
        <f>IF(AA30+AC30&gt;0,RANK(sonuc!AI30,sonuc!AI$24:AI$31),"")</f>
        <v>1</v>
      </c>
      <c r="AH30" s="138" t="e">
        <f>#REF!</f>
        <v>#REF!</v>
      </c>
      <c r="AI30" s="78">
        <f>(sonuc!AA30*1000+sonuc!AC30*200+(sonuc!AD30-sonuc!AF30)*20)</f>
        <v>3320</v>
      </c>
      <c r="AJ30" s="131">
        <f>IF(AA30+AC30&gt;0,sonuc!AA30+sonuc!AC30,"")</f>
        <v>4</v>
      </c>
    </row>
    <row r="31" spans="1:36" ht="19.5" thickBot="1">
      <c r="A31" s="179">
        <v>8</v>
      </c>
      <c r="B31" s="195" t="s">
        <v>115</v>
      </c>
      <c r="C31" s="180">
        <f>+Z24</f>
        <v>3</v>
      </c>
      <c r="D31" s="181" t="str">
        <f t="shared" si="39"/>
        <v>:</v>
      </c>
      <c r="E31" s="182">
        <f>+X24</f>
        <v>2</v>
      </c>
      <c r="F31" s="180" t="str">
        <f>+Z25</f>
        <v/>
      </c>
      <c r="G31" s="181" t="str">
        <f t="shared" si="37"/>
        <v/>
      </c>
      <c r="H31" s="182" t="str">
        <f>+X25</f>
        <v/>
      </c>
      <c r="I31" s="180" t="str">
        <f>+Z26</f>
        <v/>
      </c>
      <c r="J31" s="181" t="str">
        <f t="shared" si="38"/>
        <v/>
      </c>
      <c r="K31" s="182" t="str">
        <f>+X26</f>
        <v/>
      </c>
      <c r="L31" s="180">
        <f>+Z27</f>
        <v>3</v>
      </c>
      <c r="M31" s="181" t="str">
        <f t="shared" si="40"/>
        <v>:</v>
      </c>
      <c r="N31" s="182">
        <f>+X27</f>
        <v>0</v>
      </c>
      <c r="O31" s="180">
        <f>+Z28</f>
        <v>1</v>
      </c>
      <c r="P31" s="181" t="str">
        <f t="shared" si="41"/>
        <v>:</v>
      </c>
      <c r="Q31" s="182">
        <f>+X28</f>
        <v>3</v>
      </c>
      <c r="R31" s="180" t="str">
        <f>+Z29</f>
        <v/>
      </c>
      <c r="S31" s="181" t="str">
        <f t="shared" si="42"/>
        <v/>
      </c>
      <c r="T31" s="182" t="str">
        <f>+X29</f>
        <v/>
      </c>
      <c r="U31" s="180">
        <f>+Z30</f>
        <v>3</v>
      </c>
      <c r="V31" s="181" t="str">
        <f>IF(W31&lt;&gt;"",":","")</f>
        <v>:</v>
      </c>
      <c r="W31" s="182">
        <f>+X30</f>
        <v>1</v>
      </c>
      <c r="X31" s="183"/>
      <c r="Y31" s="184"/>
      <c r="Z31" s="185"/>
      <c r="AA31" s="186">
        <f t="shared" si="32"/>
        <v>3</v>
      </c>
      <c r="AB31" s="187" t="str">
        <f t="shared" si="33"/>
        <v>:</v>
      </c>
      <c r="AC31" s="188">
        <f t="shared" si="34"/>
        <v>1</v>
      </c>
      <c r="AD31" s="189">
        <f t="shared" si="35"/>
        <v>10</v>
      </c>
      <c r="AE31" s="190" t="s">
        <v>11</v>
      </c>
      <c r="AF31" s="187">
        <f t="shared" si="36"/>
        <v>6</v>
      </c>
      <c r="AG31" s="191">
        <f>IF(AA31+AC31&gt;0,RANK(sonuc!AI31,sonuc!AI$24:AI$31),"")</f>
        <v>2</v>
      </c>
      <c r="AH31" s="192" t="e">
        <f>#REF!</f>
        <v>#REF!</v>
      </c>
      <c r="AI31" s="193">
        <f>(sonuc!AA31*1000+sonuc!AC31*200+(sonuc!AD31-sonuc!AF31)*20)</f>
        <v>3280</v>
      </c>
      <c r="AJ31" s="131">
        <f>IF(AA31+AC31&gt;0,sonuc!AA31+sonuc!AC31,"")</f>
        <v>4</v>
      </c>
    </row>
    <row r="32" spans="1:36" ht="19.5" thickBot="1">
      <c r="A32" s="206" t="s">
        <v>27</v>
      </c>
      <c r="B32" s="207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9"/>
      <c r="AJ32" s="131"/>
    </row>
    <row r="33" spans="1:39" ht="15.75">
      <c r="A33" s="128" t="s">
        <v>0</v>
      </c>
      <c r="B33" s="129" t="s">
        <v>1</v>
      </c>
      <c r="C33" s="210">
        <v>1</v>
      </c>
      <c r="D33" s="211"/>
      <c r="E33" s="212"/>
      <c r="F33" s="210">
        <v>2</v>
      </c>
      <c r="G33" s="211"/>
      <c r="H33" s="212"/>
      <c r="I33" s="210">
        <v>3</v>
      </c>
      <c r="J33" s="211"/>
      <c r="K33" s="212"/>
      <c r="L33" s="210">
        <v>4</v>
      </c>
      <c r="M33" s="211"/>
      <c r="N33" s="212"/>
      <c r="O33" s="210">
        <v>5</v>
      </c>
      <c r="P33" s="211"/>
      <c r="Q33" s="212"/>
      <c r="R33" s="210">
        <v>6</v>
      </c>
      <c r="S33" s="211"/>
      <c r="T33" s="212"/>
      <c r="U33" s="210">
        <v>7</v>
      </c>
      <c r="V33" s="211"/>
      <c r="W33" s="212"/>
      <c r="X33" s="210">
        <v>8</v>
      </c>
      <c r="Y33" s="211"/>
      <c r="Z33" s="212"/>
      <c r="AA33" s="213" t="s">
        <v>10</v>
      </c>
      <c r="AB33" s="214"/>
      <c r="AC33" s="215"/>
      <c r="AD33" s="213" t="s">
        <v>48</v>
      </c>
      <c r="AE33" s="214"/>
      <c r="AF33" s="216"/>
      <c r="AG33" s="140" t="s">
        <v>33</v>
      </c>
      <c r="AH33" s="34" t="e">
        <f>AH23</f>
        <v>#REF!</v>
      </c>
      <c r="AI33" s="92" t="s">
        <v>51</v>
      </c>
      <c r="AJ33" s="125" t="s">
        <v>52</v>
      </c>
    </row>
    <row r="34" spans="1:39" ht="18.75">
      <c r="A34" s="130">
        <v>1</v>
      </c>
      <c r="B34" s="195"/>
      <c r="C34" s="56"/>
      <c r="D34" s="57"/>
      <c r="E34" s="58"/>
      <c r="F34" s="21" t="str">
        <f>IF('Gr 3'!$N$9&lt;&gt;"",'Gr 3'!$N$9,"")</f>
        <v/>
      </c>
      <c r="G34" s="22" t="str">
        <f>IF(H34&lt;&gt;"",":","")</f>
        <v/>
      </c>
      <c r="H34" s="23" t="str">
        <f>IF('Gr 3'!$P$9&lt;&gt;"",'Gr 3'!$P$9,"")</f>
        <v/>
      </c>
      <c r="I34" s="21" t="str">
        <f>IF('Gr 3'!$N$14&lt;&gt;"",'Gr 3'!$N$14,"")</f>
        <v/>
      </c>
      <c r="J34" s="22" t="str">
        <f>IF(K34&lt;&gt;"",":","")</f>
        <v/>
      </c>
      <c r="K34" s="23" t="str">
        <f>IF('Gr 3'!$P$14&lt;&gt;"",'Gr 3'!$P$14,"")</f>
        <v/>
      </c>
      <c r="L34" s="21" t="str">
        <f>IF('Gr 3'!$N$4&lt;&gt;"",'Gr 3'!$N$4,"")</f>
        <v/>
      </c>
      <c r="M34" s="22" t="str">
        <f>IF($N$4&lt;&gt;"",":","")</f>
        <v>:</v>
      </c>
      <c r="N34" s="23" t="str">
        <f>IF('Gr 3'!$P$4&lt;&gt;"",'Gr 3'!$P$4,"")</f>
        <v/>
      </c>
      <c r="O34" s="21" t="str">
        <f>IF('Gr 3'!$E$19&lt;&gt;"",'Gr 3'!$E$19,"")</f>
        <v/>
      </c>
      <c r="P34" s="22" t="str">
        <f>IF(Q34&lt;&gt;"",":","")</f>
        <v/>
      </c>
      <c r="Q34" s="23" t="str">
        <f>IF('Gr 3'!$G$19&lt;&gt;"",'Gr 3'!$G$19,"")</f>
        <v/>
      </c>
      <c r="R34" s="21" t="str">
        <f>IF('Gr 3'!$E$14&lt;&gt;"",'Gr 3'!$E$14,"")</f>
        <v/>
      </c>
      <c r="S34" s="22" t="str">
        <f>IF(T34&lt;&gt;"",":","")</f>
        <v/>
      </c>
      <c r="T34" s="23" t="str">
        <f>IF('Gr 3'!$G$14&lt;&gt;"",'Gr 3'!$G$14,"")</f>
        <v/>
      </c>
      <c r="U34" s="21" t="str">
        <f>IF('Gr 3'!$E$9&lt;&gt;"",'Gr 3'!$E$9,"")</f>
        <v/>
      </c>
      <c r="V34" s="22" t="str">
        <f t="shared" ref="V34:V39" si="43">IF(W34&lt;&gt;"",":","")</f>
        <v/>
      </c>
      <c r="W34" s="23" t="str">
        <f>IF('Gr 3'!$G$9&lt;&gt;"",'Gr 3'!$G$9,"")</f>
        <v/>
      </c>
      <c r="X34" s="21" t="str">
        <f>IF('Gr 3'!$E$4&lt;&gt;"",'Gr 3'!$E$4,"")</f>
        <v/>
      </c>
      <c r="Y34" s="22" t="str">
        <f t="shared" ref="Y34:Y40" si="44">IF(Z34&lt;&gt;"",":","")</f>
        <v/>
      </c>
      <c r="Z34" s="23" t="str">
        <f>IF('Gr 3'!$G$4&lt;&gt;"",'Gr 3'!$G$4,"")</f>
        <v/>
      </c>
      <c r="AA34" s="24">
        <f>IF(C34&gt;E34,1)+IF(F34&gt;H34,1)+IF(I34&gt;K34,1)+IF(L34&gt;N34,1)+IF(O34&gt;Q34,1)+IF(R34&gt;T34,1)+IF(U34&gt;W34,1)+IF(X34&gt;Z34,1)</f>
        <v>0</v>
      </c>
      <c r="AB34" s="25" t="str">
        <f t="shared" ref="AB34" si="45">IF(AC34&lt;&gt;"",":","")</f>
        <v>:</v>
      </c>
      <c r="AC34" s="26">
        <f>IF(E34&gt;C34,1)+IF(H34&gt;F34,1)+IF(K34&gt;I34,1)+IF(N34&gt;L34,1)+IF(Q34&gt;O34,1)+IF(T34&gt;R34,1)+IF(W34&gt;U34,1)+IF(Z34&gt;X34,1)</f>
        <v>0</v>
      </c>
      <c r="AD34" s="27">
        <f>SUM(C34,F34,I34,L34,O34,R34,U34,X34)</f>
        <v>0</v>
      </c>
      <c r="AE34" s="28" t="s">
        <v>11</v>
      </c>
      <c r="AF34" s="25">
        <f>SUM(E34,H34,K34,N34,Q34,T34,W34,Z34)</f>
        <v>0</v>
      </c>
      <c r="AG34" s="29" t="str">
        <f>IF(AA34+AC34&gt;0,RANK(sonuc!AI34,sonuc!AI$34:AI$41),"")</f>
        <v/>
      </c>
      <c r="AH34" s="138" t="e">
        <f>#REF!</f>
        <v>#REF!</v>
      </c>
      <c r="AI34" s="78">
        <f>(sonuc!AA34*1000+sonuc!AC34*200+(sonuc!AD34-sonuc!AF34)*20)</f>
        <v>0</v>
      </c>
      <c r="AJ34" s="131" t="str">
        <f>IF(AA34+AC34&gt;0,sonuc!AA34+sonuc!AC34,"")</f>
        <v/>
      </c>
    </row>
    <row r="35" spans="1:39" ht="18.75">
      <c r="A35" s="130">
        <v>2</v>
      </c>
      <c r="B35" s="195"/>
      <c r="C35" s="19" t="str">
        <f>+H34</f>
        <v/>
      </c>
      <c r="D35" s="22" t="str">
        <f>IF(E35&lt;&gt;"",":","")</f>
        <v/>
      </c>
      <c r="E35" s="20" t="str">
        <f>+F34</f>
        <v/>
      </c>
      <c r="F35" s="56"/>
      <c r="G35" s="57"/>
      <c r="H35" s="58"/>
      <c r="I35" s="21" t="str">
        <f>IF('Gr 3'!$N$5&lt;&gt;"",'Gr 3'!$N$5,"")</f>
        <v/>
      </c>
      <c r="J35" s="22" t="str">
        <f>IF(K35&lt;&gt;"",":","")</f>
        <v/>
      </c>
      <c r="K35" s="23" t="str">
        <f>IF('Gr 3'!$P$5&lt;&gt;"",'Gr 3'!$P$5,"")</f>
        <v/>
      </c>
      <c r="L35" s="21" t="str">
        <f>IF('Gr 3'!$N$15&lt;&gt;"",'Gr 3'!$N$15,"")</f>
        <v/>
      </c>
      <c r="M35" s="22" t="str">
        <f>IF($N$5&lt;&gt;"",":","")</f>
        <v>:</v>
      </c>
      <c r="N35" s="23" t="str">
        <f>IF('Gr 3'!$P$15&lt;&gt;"",'Gr 3'!$P$15,"")</f>
        <v/>
      </c>
      <c r="O35" s="21" t="str">
        <f>IF('Gr 3'!$E$15&lt;&gt;"",'Gr 3'!$E$15,"")</f>
        <v/>
      </c>
      <c r="P35" s="22" t="str">
        <f>IF(Q35&lt;&gt;"",":","")</f>
        <v/>
      </c>
      <c r="Q35" s="23" t="str">
        <f>IF('Gr 3'!$G$15&lt;&gt;"",'Gr 3'!$G$15,"")</f>
        <v/>
      </c>
      <c r="R35" s="21" t="str">
        <f>IF('Gr 3'!$E$10&lt;&gt;"",'Gr 3'!$E$10,"")</f>
        <v/>
      </c>
      <c r="S35" s="22" t="str">
        <f>IF(T35&lt;&gt;"",":","")</f>
        <v/>
      </c>
      <c r="T35" s="23" t="str">
        <f>IF('Gr 3'!$G$10&lt;&gt;"",'Gr 3'!$G$10,"")</f>
        <v/>
      </c>
      <c r="U35" s="21" t="str">
        <f>IF('Gr 3'!$E$5&lt;&gt;"",'Gr 3'!$E$5,"")</f>
        <v/>
      </c>
      <c r="V35" s="22" t="str">
        <f t="shared" si="43"/>
        <v/>
      </c>
      <c r="W35" s="23" t="str">
        <f>IF('Gr 3'!$G$5&lt;&gt;"",'Gr 3'!$G$5,"")</f>
        <v/>
      </c>
      <c r="X35" s="21" t="str">
        <f>IF('Gr 3'!$E$20&lt;&gt;"",'Gr 3'!$E$20,"")</f>
        <v/>
      </c>
      <c r="Y35" s="22" t="str">
        <f t="shared" si="44"/>
        <v/>
      </c>
      <c r="Z35" s="23" t="str">
        <f>IF('Gr 3'!$G$20&lt;&gt;"",'Gr 3'!$G$20,"")</f>
        <v/>
      </c>
      <c r="AA35" s="24">
        <f t="shared" ref="AA35:AA41" si="46">IF(C35&gt;E35,1)+IF(F35&gt;H35,1)+IF(I35&gt;K35,1)+IF(L35&gt;N35,1)+IF(O35&gt;Q35,1)+IF(R35&gt;T35,1)+IF(U35&gt;W35,1)+IF(X35&gt;Z35,1)</f>
        <v>0</v>
      </c>
      <c r="AB35" s="25" t="str">
        <f t="shared" ref="AB35:AB41" si="47">IF(AC35&lt;&gt;"",":","")</f>
        <v>:</v>
      </c>
      <c r="AC35" s="26">
        <f t="shared" ref="AC35:AC41" si="48">IF(E35&gt;C35,1)+IF(H35&gt;F35,1)+IF(K35&gt;I35,1)+IF(N35&gt;L35,1)+IF(Q35&gt;O35,1)+IF(T35&gt;R35,1)+IF(W35&gt;U35,1)+IF(Z35&gt;X35,1)</f>
        <v>0</v>
      </c>
      <c r="AD35" s="27">
        <f t="shared" ref="AD35:AD41" si="49">SUM(C35,F35,I35,L35,O35,R35,U35,X35)</f>
        <v>0</v>
      </c>
      <c r="AE35" s="28" t="s">
        <v>11</v>
      </c>
      <c r="AF35" s="25">
        <f t="shared" ref="AF35:AF41" si="50">SUM(E35,H35,K35,N35,Q35,T35,W35,Z35)</f>
        <v>0</v>
      </c>
      <c r="AG35" s="29" t="str">
        <f>IF(AA35+AC35&gt;0,RANK(sonuc!AI35,sonuc!AI$34:AI$41),"")</f>
        <v/>
      </c>
      <c r="AH35" s="138" t="e">
        <f>#REF!</f>
        <v>#REF!</v>
      </c>
      <c r="AI35" s="78">
        <f>(sonuc!AA35*1000+sonuc!AC35*200+(sonuc!AD35-sonuc!AF35)*20)</f>
        <v>0</v>
      </c>
      <c r="AJ35" s="131" t="str">
        <f>IF(AA35+AC35&gt;0,sonuc!AA35+sonuc!AC35,"")</f>
        <v/>
      </c>
      <c r="AL35" s="94" t="s">
        <v>49</v>
      </c>
    </row>
    <row r="36" spans="1:39" ht="18.75">
      <c r="A36" s="130">
        <v>3</v>
      </c>
      <c r="B36" s="195"/>
      <c r="C36" s="19" t="str">
        <f>+K34</f>
        <v/>
      </c>
      <c r="D36" s="30" t="str">
        <f>IF(E36&lt;&gt;"",":","")</f>
        <v/>
      </c>
      <c r="E36" s="20" t="str">
        <f>+I34</f>
        <v/>
      </c>
      <c r="F36" s="21" t="str">
        <f>+K35</f>
        <v/>
      </c>
      <c r="G36" s="22" t="str">
        <f t="shared" ref="G36:G41" si="51">IF(H36&lt;&gt;"",":","")</f>
        <v/>
      </c>
      <c r="H36" s="23" t="str">
        <f>+I35</f>
        <v/>
      </c>
      <c r="I36" s="56"/>
      <c r="J36" s="57"/>
      <c r="K36" s="58"/>
      <c r="L36" s="21" t="str">
        <f>IF('Gr 3'!$P$11&lt;&gt;"",'Gr 3'!$P$11,"")</f>
        <v/>
      </c>
      <c r="M36" s="22" t="str">
        <f>IF($N$6&lt;&gt;"",":","")</f>
        <v>:</v>
      </c>
      <c r="N36" s="23" t="str">
        <f>IF('Gr 3'!$N$11&lt;&gt;"",'Gr 3'!$N$11,"")</f>
        <v/>
      </c>
      <c r="O36" s="21" t="str">
        <f>IF('Gr 3'!$E$11&lt;&gt;"",'Gr 3'!$E$11,"")</f>
        <v/>
      </c>
      <c r="P36" s="22" t="str">
        <f>IF(Q36&lt;&gt;"",":","")</f>
        <v/>
      </c>
      <c r="Q36" s="23" t="str">
        <f>IF('Gr 3'!$G$11&lt;&gt;"",'Gr 3'!$G$11,"")</f>
        <v/>
      </c>
      <c r="R36" s="21" t="str">
        <f>IF('Gr 3'!$E$6&lt;&gt;"",'Gr 3'!$E$6,"")</f>
        <v/>
      </c>
      <c r="S36" s="22" t="str">
        <f>IF(T36&lt;&gt;"",":","")</f>
        <v/>
      </c>
      <c r="T36" s="23" t="str">
        <f>IF('Gr 3'!$G$6&lt;&gt;"",'Gr 3'!$G$6,"")</f>
        <v/>
      </c>
      <c r="U36" s="21" t="str">
        <f>IF('Gr 3'!$E$21&lt;&gt;"",'Gr 3'!$E$21,"")</f>
        <v/>
      </c>
      <c r="V36" s="22" t="str">
        <f t="shared" si="43"/>
        <v/>
      </c>
      <c r="W36" s="23" t="str">
        <f>IF('Gr 3'!$G$21&lt;&gt;"",'Gr 3'!$G$21,"")</f>
        <v/>
      </c>
      <c r="X36" s="21" t="str">
        <f>IF('Gr 3'!$E$16&lt;&gt;"",'Gr 3'!$E$16,"")</f>
        <v/>
      </c>
      <c r="Y36" s="22" t="str">
        <f t="shared" si="44"/>
        <v/>
      </c>
      <c r="Z36" s="23" t="str">
        <f>IF('Gr 3'!$G$16&lt;&gt;"",'Gr 3'!$G$16,"")</f>
        <v/>
      </c>
      <c r="AA36" s="24">
        <f t="shared" si="46"/>
        <v>0</v>
      </c>
      <c r="AB36" s="25" t="str">
        <f t="shared" si="47"/>
        <v>:</v>
      </c>
      <c r="AC36" s="26">
        <f t="shared" si="48"/>
        <v>0</v>
      </c>
      <c r="AD36" s="27">
        <f t="shared" si="49"/>
        <v>0</v>
      </c>
      <c r="AE36" s="28" t="s">
        <v>11</v>
      </c>
      <c r="AF36" s="25">
        <f t="shared" si="50"/>
        <v>0</v>
      </c>
      <c r="AG36" s="29" t="str">
        <f>IF(AA36+AC36&gt;0,RANK(sonuc!AI36,sonuc!AI$34:AI$41),"")</f>
        <v/>
      </c>
      <c r="AH36" s="138" t="e">
        <f>#REF!</f>
        <v>#REF!</v>
      </c>
      <c r="AI36" s="78">
        <f>(sonuc!AA36*1000+sonuc!AC36*200+(sonuc!AD36-sonuc!AF36)*20)</f>
        <v>0</v>
      </c>
      <c r="AJ36" s="131" t="str">
        <f>IF(AA36+AC36&gt;0,sonuc!AA36+sonuc!AC36,"")</f>
        <v/>
      </c>
    </row>
    <row r="37" spans="1:39" ht="18.75">
      <c r="A37" s="130">
        <v>4</v>
      </c>
      <c r="B37" s="195" t="s">
        <v>116</v>
      </c>
      <c r="C37" s="19" t="str">
        <f>+N34</f>
        <v/>
      </c>
      <c r="D37" s="22" t="str">
        <f>IF(E37&lt;&gt;"",":","")</f>
        <v/>
      </c>
      <c r="E37" s="20" t="str">
        <f>+L34</f>
        <v/>
      </c>
      <c r="F37" s="19" t="str">
        <f>+N35</f>
        <v/>
      </c>
      <c r="G37" s="22" t="str">
        <f t="shared" si="51"/>
        <v/>
      </c>
      <c r="H37" s="20" t="str">
        <f>+L35</f>
        <v/>
      </c>
      <c r="I37" s="19" t="str">
        <f>+N36</f>
        <v/>
      </c>
      <c r="J37" s="22" t="str">
        <f t="shared" ref="J37:J41" si="52">IF(K37&lt;&gt;"",":","")</f>
        <v/>
      </c>
      <c r="K37" s="20" t="str">
        <f>+L36</f>
        <v/>
      </c>
      <c r="L37" s="56"/>
      <c r="M37" s="57"/>
      <c r="N37" s="58"/>
      <c r="O37" s="21">
        <f>IF('Gr 3'!$E$7&lt;&gt;"",'Gr 3'!$E$7,"")</f>
        <v>1</v>
      </c>
      <c r="P37" s="22" t="str">
        <f>IF(Q37&lt;&gt;"",":","")</f>
        <v>:</v>
      </c>
      <c r="Q37" s="23">
        <f>IF('Gr 3'!$G$7&lt;&gt;"",'Gr 3'!$G$7,"")</f>
        <v>3</v>
      </c>
      <c r="R37" s="21">
        <f>IF('Gr 3'!$E$22&lt;&gt;"",'Gr 3'!$E$22,"")</f>
        <v>0</v>
      </c>
      <c r="S37" s="22" t="str">
        <f>IF(T37&lt;&gt;"",":","")</f>
        <v>:</v>
      </c>
      <c r="T37" s="23">
        <f>IF('Gr 3'!$G$22&lt;&gt;"",'Gr 3'!$G$22,"")</f>
        <v>3</v>
      </c>
      <c r="U37" s="21">
        <f>IF('Gr 3'!$E$17&lt;&gt;"",'Gr 3'!$E$17,"")</f>
        <v>0</v>
      </c>
      <c r="V37" s="22" t="str">
        <f t="shared" si="43"/>
        <v>:</v>
      </c>
      <c r="W37" s="23">
        <f>IF('Gr 3'!$G$17&lt;&gt;"",'Gr 3'!$G$17,"")</f>
        <v>3</v>
      </c>
      <c r="X37" s="21">
        <f>IF('Gr 3'!$E$12&lt;&gt;"",'Gr 3'!$E$12,"")</f>
        <v>1</v>
      </c>
      <c r="Y37" s="22" t="str">
        <f t="shared" si="44"/>
        <v>:</v>
      </c>
      <c r="Z37" s="23">
        <f>IF('Gr 3'!$G$12&lt;&gt;"",'Gr 3'!$G$12,"")</f>
        <v>3</v>
      </c>
      <c r="AA37" s="24">
        <f t="shared" si="46"/>
        <v>0</v>
      </c>
      <c r="AB37" s="25" t="str">
        <f t="shared" si="47"/>
        <v>:</v>
      </c>
      <c r="AC37" s="26">
        <f t="shared" si="48"/>
        <v>4</v>
      </c>
      <c r="AD37" s="27">
        <f t="shared" si="49"/>
        <v>2</v>
      </c>
      <c r="AE37" s="28" t="s">
        <v>11</v>
      </c>
      <c r="AF37" s="25">
        <f t="shared" si="50"/>
        <v>12</v>
      </c>
      <c r="AG37" s="29">
        <f>IF(AA37+AC37&gt;0,RANK(sonuc!AI37,sonuc!AI$34:AI$41),"")</f>
        <v>5</v>
      </c>
      <c r="AH37" s="138" t="e">
        <f>#REF!</f>
        <v>#REF!</v>
      </c>
      <c r="AI37" s="78">
        <f>(sonuc!AA37*1000+sonuc!AC37*200+(sonuc!AD37-sonuc!AF37)*20)</f>
        <v>600</v>
      </c>
      <c r="AJ37" s="131">
        <f>IF(AA37+AC37&gt;0,sonuc!AA37+sonuc!AC37,"")</f>
        <v>4</v>
      </c>
    </row>
    <row r="38" spans="1:39" ht="18.75">
      <c r="A38" s="130">
        <v>5</v>
      </c>
      <c r="B38" s="195" t="s">
        <v>141</v>
      </c>
      <c r="C38" s="19" t="str">
        <f>+Q34</f>
        <v/>
      </c>
      <c r="D38" s="31" t="str">
        <f t="shared" ref="D38:D41" si="53">IF(E38&lt;&gt;"",":","")</f>
        <v/>
      </c>
      <c r="E38" s="20" t="str">
        <f>+O34</f>
        <v/>
      </c>
      <c r="F38" s="21" t="str">
        <f>+Q35</f>
        <v/>
      </c>
      <c r="G38" s="22" t="str">
        <f t="shared" si="51"/>
        <v/>
      </c>
      <c r="H38" s="23" t="str">
        <f>+O35</f>
        <v/>
      </c>
      <c r="I38" s="21" t="str">
        <f>+Q36</f>
        <v/>
      </c>
      <c r="J38" s="22" t="str">
        <f t="shared" si="52"/>
        <v/>
      </c>
      <c r="K38" s="20" t="str">
        <f>+O36</f>
        <v/>
      </c>
      <c r="L38" s="21">
        <f>+Q37</f>
        <v>3</v>
      </c>
      <c r="M38" s="22" t="str">
        <f t="shared" ref="M38:M41" si="54">IF(N38&lt;&gt;"",":","")</f>
        <v>:</v>
      </c>
      <c r="N38" s="23">
        <f>+O37</f>
        <v>1</v>
      </c>
      <c r="O38" s="56"/>
      <c r="P38" s="57"/>
      <c r="Q38" s="58"/>
      <c r="R38" s="21">
        <f>IF('Gr 3'!$N$7&lt;&gt;"",'Gr 3'!$N$7,"")</f>
        <v>0</v>
      </c>
      <c r="S38" s="22" t="str">
        <f>IF(T38&lt;&gt;"",":","")</f>
        <v>:</v>
      </c>
      <c r="T38" s="23">
        <f>IF('Gr 3'!$P$7&lt;&gt;"",'Gr 3'!$P$7,"")</f>
        <v>3</v>
      </c>
      <c r="U38" s="21">
        <f>IF('Gr 3'!$P$12&lt;&gt;"",'Gr 3'!$P$12,"")</f>
        <v>3</v>
      </c>
      <c r="V38" s="22" t="str">
        <f t="shared" si="43"/>
        <v>:</v>
      </c>
      <c r="W38" s="23">
        <f>IF('Gr 3'!$N$12&lt;&gt;"",'Gr 3'!$N$12,"")</f>
        <v>0</v>
      </c>
      <c r="X38" s="21">
        <f>IF('Gr 3'!$P$16&lt;&gt;"",'Gr 3'!$P$16,"")</f>
        <v>1</v>
      </c>
      <c r="Y38" s="22" t="str">
        <f t="shared" si="44"/>
        <v>:</v>
      </c>
      <c r="Z38" s="23">
        <f>IF('Gr 3'!$N$16&lt;&gt;"",'Gr 3'!$N$16,"")</f>
        <v>3</v>
      </c>
      <c r="AA38" s="24">
        <f t="shared" si="46"/>
        <v>2</v>
      </c>
      <c r="AB38" s="25" t="str">
        <f t="shared" si="47"/>
        <v>:</v>
      </c>
      <c r="AC38" s="26">
        <f t="shared" si="48"/>
        <v>2</v>
      </c>
      <c r="AD38" s="27">
        <f t="shared" si="49"/>
        <v>7</v>
      </c>
      <c r="AE38" s="28" t="s">
        <v>11</v>
      </c>
      <c r="AF38" s="25">
        <f t="shared" si="50"/>
        <v>7</v>
      </c>
      <c r="AG38" s="29">
        <f>IF(AA38+AC38&gt;0,RANK(sonuc!AI38,sonuc!AI$34:AI$41),"")</f>
        <v>4</v>
      </c>
      <c r="AH38" s="138" t="e">
        <f>#REF!</f>
        <v>#REF!</v>
      </c>
      <c r="AI38" s="78">
        <f>(sonuc!AA38*1000+sonuc!AC38*200+(sonuc!AD38-sonuc!AF38)*20)</f>
        <v>2400</v>
      </c>
      <c r="AJ38" s="131">
        <f>IF(AA38+AC38&gt;0,sonuc!AA38+sonuc!AC38,"")</f>
        <v>4</v>
      </c>
    </row>
    <row r="39" spans="1:39" ht="18.75">
      <c r="A39" s="130">
        <v>6</v>
      </c>
      <c r="B39" s="205" t="s">
        <v>119</v>
      </c>
      <c r="C39" s="19" t="str">
        <f>+T34</f>
        <v/>
      </c>
      <c r="D39" s="22" t="str">
        <f t="shared" si="53"/>
        <v/>
      </c>
      <c r="E39" s="20" t="str">
        <f>+R34</f>
        <v/>
      </c>
      <c r="F39" s="19" t="str">
        <f>+T35</f>
        <v/>
      </c>
      <c r="G39" s="22" t="str">
        <f t="shared" si="51"/>
        <v/>
      </c>
      <c r="H39" s="20" t="str">
        <f>+R35</f>
        <v/>
      </c>
      <c r="I39" s="19" t="str">
        <f>+T36</f>
        <v/>
      </c>
      <c r="J39" s="22" t="str">
        <f t="shared" si="52"/>
        <v/>
      </c>
      <c r="K39" s="20" t="str">
        <f>+R36</f>
        <v/>
      </c>
      <c r="L39" s="19">
        <f>+T37</f>
        <v>3</v>
      </c>
      <c r="M39" s="22" t="str">
        <f>IF(N39&lt;&gt;"",":","")</f>
        <v>:</v>
      </c>
      <c r="N39" s="20">
        <f>+R37</f>
        <v>0</v>
      </c>
      <c r="O39" s="19">
        <f>+T38</f>
        <v>3</v>
      </c>
      <c r="P39" s="22" t="str">
        <f t="shared" ref="P39:P41" si="55">IF(Q39&lt;&gt;"",":","")</f>
        <v>:</v>
      </c>
      <c r="Q39" s="20">
        <f>+R38</f>
        <v>0</v>
      </c>
      <c r="R39" s="56"/>
      <c r="S39" s="57"/>
      <c r="T39" s="58"/>
      <c r="U39" s="21">
        <f>IF('Gr 3'!$P$17&lt;&gt;"",'Gr 3'!$P$17,"")</f>
        <v>2</v>
      </c>
      <c r="V39" s="22" t="str">
        <f t="shared" si="43"/>
        <v>:</v>
      </c>
      <c r="W39" s="23">
        <f>IF('Gr 3'!$N$17&lt;&gt;"",'Gr 3'!$N$17,"")</f>
        <v>3</v>
      </c>
      <c r="X39" s="21">
        <f>IF('Gr 3'!$P$10&lt;&gt;"",'Gr 3'!$P$10,"")</f>
        <v>3</v>
      </c>
      <c r="Y39" s="22" t="str">
        <f t="shared" si="44"/>
        <v>:</v>
      </c>
      <c r="Z39" s="23">
        <f>IF('Gr 3'!$N$10&lt;&gt;"",'Gr 3'!$N$10,"")</f>
        <v>1</v>
      </c>
      <c r="AA39" s="24">
        <f t="shared" si="46"/>
        <v>3</v>
      </c>
      <c r="AB39" s="25" t="str">
        <f t="shared" si="47"/>
        <v>:</v>
      </c>
      <c r="AC39" s="26">
        <f t="shared" si="48"/>
        <v>1</v>
      </c>
      <c r="AD39" s="27">
        <f t="shared" si="49"/>
        <v>11</v>
      </c>
      <c r="AE39" s="28" t="s">
        <v>11</v>
      </c>
      <c r="AF39" s="25">
        <f t="shared" si="50"/>
        <v>4</v>
      </c>
      <c r="AG39" s="29">
        <f>IF(AA39+AC39&gt;0,RANK(sonuc!AI39,sonuc!AI$34:AI$41),"")</f>
        <v>1</v>
      </c>
      <c r="AH39" s="138" t="e">
        <f>#REF!</f>
        <v>#REF!</v>
      </c>
      <c r="AI39" s="78">
        <f>(sonuc!AA39*1000+sonuc!AC39*200+(sonuc!AD39-sonuc!AF39)*20)</f>
        <v>3340</v>
      </c>
      <c r="AJ39" s="131">
        <f>IF(AA39+AC39&gt;0,sonuc!AA39+sonuc!AC39,"")</f>
        <v>4</v>
      </c>
    </row>
    <row r="40" spans="1:39" ht="18.75">
      <c r="A40" s="130">
        <v>7</v>
      </c>
      <c r="B40" s="195" t="s">
        <v>117</v>
      </c>
      <c r="C40" s="19" t="str">
        <f>+W34</f>
        <v/>
      </c>
      <c r="D40" s="31" t="str">
        <f t="shared" si="53"/>
        <v/>
      </c>
      <c r="E40" s="20" t="str">
        <f>+U34</f>
        <v/>
      </c>
      <c r="F40" s="21" t="str">
        <f>+W35</f>
        <v/>
      </c>
      <c r="G40" s="22" t="str">
        <f t="shared" si="51"/>
        <v/>
      </c>
      <c r="H40" s="23" t="str">
        <f>+U35</f>
        <v/>
      </c>
      <c r="I40" s="21" t="str">
        <f>+W36</f>
        <v/>
      </c>
      <c r="J40" s="22" t="str">
        <f t="shared" si="52"/>
        <v/>
      </c>
      <c r="K40" s="23" t="str">
        <f>+U36</f>
        <v/>
      </c>
      <c r="L40" s="21">
        <f>+W37</f>
        <v>3</v>
      </c>
      <c r="M40" s="22" t="str">
        <f t="shared" si="54"/>
        <v>:</v>
      </c>
      <c r="N40" s="23">
        <f>+U37</f>
        <v>0</v>
      </c>
      <c r="O40" s="21">
        <f>+W38</f>
        <v>0</v>
      </c>
      <c r="P40" s="22" t="str">
        <f t="shared" si="55"/>
        <v>:</v>
      </c>
      <c r="Q40" s="23">
        <f>+U38</f>
        <v>3</v>
      </c>
      <c r="R40" s="21">
        <f>+W39</f>
        <v>3</v>
      </c>
      <c r="S40" s="22" t="str">
        <f t="shared" ref="S40:S41" si="56">IF(T40&lt;&gt;"",":","")</f>
        <v>:</v>
      </c>
      <c r="T40" s="23">
        <f>+U39</f>
        <v>2</v>
      </c>
      <c r="U40" s="56"/>
      <c r="V40" s="57"/>
      <c r="W40" s="58"/>
      <c r="X40" s="21">
        <f>IF('Gr 3'!$P$6&lt;&gt;"",'Gr 3'!$P$6,"")</f>
        <v>3</v>
      </c>
      <c r="Y40" s="22" t="str">
        <f t="shared" si="44"/>
        <v>:</v>
      </c>
      <c r="Z40" s="23">
        <f>IF('Gr 3'!$N$6&lt;&gt;"",'Gr 3'!$N$6,"")</f>
        <v>2</v>
      </c>
      <c r="AA40" s="24">
        <f t="shared" si="46"/>
        <v>3</v>
      </c>
      <c r="AB40" s="25" t="str">
        <f t="shared" si="47"/>
        <v>:</v>
      </c>
      <c r="AC40" s="26">
        <f t="shared" si="48"/>
        <v>1</v>
      </c>
      <c r="AD40" s="27">
        <f t="shared" si="49"/>
        <v>9</v>
      </c>
      <c r="AE40" s="28" t="s">
        <v>11</v>
      </c>
      <c r="AF40" s="25">
        <f t="shared" si="50"/>
        <v>7</v>
      </c>
      <c r="AG40" s="29">
        <f>IF(AA40+AC40&gt;0,RANK(sonuc!AI40,sonuc!AI$34:AI$41),"")</f>
        <v>2</v>
      </c>
      <c r="AH40" s="138" t="e">
        <f>#REF!</f>
        <v>#REF!</v>
      </c>
      <c r="AI40" s="78">
        <f>(sonuc!AA40*1000+sonuc!AC40*200+(sonuc!AD40-sonuc!AF40)*20)</f>
        <v>3240</v>
      </c>
      <c r="AJ40" s="131">
        <f>IF(AA40+AC40&gt;0,sonuc!AA40+sonuc!AC40,"")</f>
        <v>4</v>
      </c>
    </row>
    <row r="41" spans="1:39" ht="19.5" thickBot="1">
      <c r="A41" s="134">
        <v>8</v>
      </c>
      <c r="B41" s="195" t="s">
        <v>142</v>
      </c>
      <c r="C41" s="79" t="str">
        <f>+Z34</f>
        <v/>
      </c>
      <c r="D41" s="80" t="str">
        <f t="shared" si="53"/>
        <v/>
      </c>
      <c r="E41" s="81" t="str">
        <f>+X34</f>
        <v/>
      </c>
      <c r="F41" s="79" t="str">
        <f>+Z35</f>
        <v/>
      </c>
      <c r="G41" s="80" t="str">
        <f t="shared" si="51"/>
        <v/>
      </c>
      <c r="H41" s="81" t="str">
        <f>+X35</f>
        <v/>
      </c>
      <c r="I41" s="79" t="str">
        <f>+Z36</f>
        <v/>
      </c>
      <c r="J41" s="80" t="str">
        <f t="shared" si="52"/>
        <v/>
      </c>
      <c r="K41" s="81" t="str">
        <f>+X36</f>
        <v/>
      </c>
      <c r="L41" s="79">
        <f>+Z37</f>
        <v>3</v>
      </c>
      <c r="M41" s="80" t="str">
        <f t="shared" si="54"/>
        <v>:</v>
      </c>
      <c r="N41" s="81">
        <f>+X37</f>
        <v>1</v>
      </c>
      <c r="O41" s="79">
        <f>+Z38</f>
        <v>3</v>
      </c>
      <c r="P41" s="80" t="str">
        <f t="shared" si="55"/>
        <v>:</v>
      </c>
      <c r="Q41" s="81">
        <f>+X38</f>
        <v>1</v>
      </c>
      <c r="R41" s="79">
        <f>+Z39</f>
        <v>1</v>
      </c>
      <c r="S41" s="80" t="str">
        <f t="shared" si="56"/>
        <v>:</v>
      </c>
      <c r="T41" s="81">
        <f>+X39</f>
        <v>3</v>
      </c>
      <c r="U41" s="79">
        <f>+Z40</f>
        <v>2</v>
      </c>
      <c r="V41" s="80" t="str">
        <f>IF(W41&lt;&gt;"",":","")</f>
        <v>:</v>
      </c>
      <c r="W41" s="81">
        <f>+X40</f>
        <v>3</v>
      </c>
      <c r="X41" s="82"/>
      <c r="Y41" s="83"/>
      <c r="Z41" s="84"/>
      <c r="AA41" s="85">
        <f t="shared" si="46"/>
        <v>2</v>
      </c>
      <c r="AB41" s="86" t="str">
        <f t="shared" si="47"/>
        <v>:</v>
      </c>
      <c r="AC41" s="87">
        <f t="shared" si="48"/>
        <v>2</v>
      </c>
      <c r="AD41" s="88">
        <f t="shared" si="49"/>
        <v>9</v>
      </c>
      <c r="AE41" s="89" t="s">
        <v>11</v>
      </c>
      <c r="AF41" s="86">
        <f t="shared" si="50"/>
        <v>8</v>
      </c>
      <c r="AG41" s="90">
        <f>IF(AA41+AC41&gt;0,RANK(sonuc!AI41,sonuc!AI$34:AI$41),"")</f>
        <v>3</v>
      </c>
      <c r="AH41" s="139" t="e">
        <f>#REF!</f>
        <v>#REF!</v>
      </c>
      <c r="AI41" s="91">
        <f>(sonuc!AA41*1000+sonuc!AC41*200+(sonuc!AD41-sonuc!AF41)*20)</f>
        <v>2420</v>
      </c>
      <c r="AJ41" s="131">
        <f>IF(AA41+AC41&gt;0,sonuc!AA41+sonuc!AC41,"")</f>
        <v>4</v>
      </c>
    </row>
    <row r="42" spans="1:39" ht="19.5" thickBot="1">
      <c r="A42" s="206" t="s">
        <v>26</v>
      </c>
      <c r="B42" s="207"/>
      <c r="C42" s="208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9"/>
      <c r="AJ42" s="131"/>
    </row>
    <row r="43" spans="1:39" ht="15.75">
      <c r="A43" s="128" t="s">
        <v>0</v>
      </c>
      <c r="B43" s="129" t="s">
        <v>1</v>
      </c>
      <c r="C43" s="210">
        <v>1</v>
      </c>
      <c r="D43" s="211"/>
      <c r="E43" s="212"/>
      <c r="F43" s="210">
        <v>2</v>
      </c>
      <c r="G43" s="211"/>
      <c r="H43" s="212"/>
      <c r="I43" s="210">
        <v>3</v>
      </c>
      <c r="J43" s="211"/>
      <c r="K43" s="212"/>
      <c r="L43" s="210">
        <v>4</v>
      </c>
      <c r="M43" s="211"/>
      <c r="N43" s="212"/>
      <c r="O43" s="210">
        <v>5</v>
      </c>
      <c r="P43" s="211"/>
      <c r="Q43" s="212"/>
      <c r="R43" s="210">
        <v>6</v>
      </c>
      <c r="S43" s="211"/>
      <c r="T43" s="212"/>
      <c r="U43" s="210">
        <v>7</v>
      </c>
      <c r="V43" s="211"/>
      <c r="W43" s="212"/>
      <c r="X43" s="210">
        <v>8</v>
      </c>
      <c r="Y43" s="211"/>
      <c r="Z43" s="212"/>
      <c r="AA43" s="213" t="s">
        <v>10</v>
      </c>
      <c r="AB43" s="214"/>
      <c r="AC43" s="215"/>
      <c r="AD43" s="213" t="s">
        <v>48</v>
      </c>
      <c r="AE43" s="214"/>
      <c r="AF43" s="216"/>
      <c r="AG43" s="140" t="s">
        <v>33</v>
      </c>
      <c r="AH43" s="34" t="e">
        <f>AH33</f>
        <v>#REF!</v>
      </c>
      <c r="AI43" s="92" t="s">
        <v>51</v>
      </c>
      <c r="AJ43" s="125" t="s">
        <v>52</v>
      </c>
    </row>
    <row r="44" spans="1:39" ht="18.75">
      <c r="A44" s="130">
        <v>1</v>
      </c>
      <c r="B44" s="195" t="s">
        <v>145</v>
      </c>
      <c r="C44" s="56"/>
      <c r="D44" s="57"/>
      <c r="E44" s="58"/>
      <c r="F44" s="21">
        <f>IF('Gr 4'!$N$9&lt;&gt;"",'Gr 4'!$N$9,"")</f>
        <v>0</v>
      </c>
      <c r="G44" s="22" t="str">
        <f>IF(H44&lt;&gt;"",":","")</f>
        <v>:</v>
      </c>
      <c r="H44" s="23">
        <f>IF('Gr 4'!$P$9&lt;&gt;"",'Gr 4'!$P$9,"")</f>
        <v>3</v>
      </c>
      <c r="I44" s="21">
        <f>IF('Gr 4'!$N$14&lt;&gt;"",'Gr 4'!$N$14,"")</f>
        <v>0</v>
      </c>
      <c r="J44" s="22" t="str">
        <f>IF(K44&lt;&gt;"",":","")</f>
        <v>:</v>
      </c>
      <c r="K44" s="23">
        <f>IF('Gr 4'!$P$14&lt;&gt;"",'Gr 4'!$P$14,"")</f>
        <v>3</v>
      </c>
      <c r="L44" s="21" t="str">
        <f>IF('Gr 4'!$N$4&lt;&gt;"",'Gr 4'!$N$4,"")</f>
        <v/>
      </c>
      <c r="M44" s="22" t="str">
        <f>IF($N$4&lt;&gt;"",":","")</f>
        <v>:</v>
      </c>
      <c r="N44" s="23" t="str">
        <f>IF('Gr 4'!$P$4&lt;&gt;"",'Gr 4'!$P$4,"")</f>
        <v/>
      </c>
      <c r="O44" s="21">
        <f>IF('Gr 4'!$E$19&lt;&gt;"",'Gr 4'!$E$19,"")</f>
        <v>1</v>
      </c>
      <c r="P44" s="22" t="str">
        <f>IF(Q44&lt;&gt;"",":","")</f>
        <v>:</v>
      </c>
      <c r="Q44" s="23">
        <f>IF('Gr 4'!$G$19&lt;&gt;"",'Gr 4'!$G$19,"")</f>
        <v>3</v>
      </c>
      <c r="R44" s="21">
        <f>IF('Gr 4'!$E$14&lt;&gt;"",'Gr 4'!$E$14,"")</f>
        <v>3</v>
      </c>
      <c r="S44" s="22" t="str">
        <f>IF(T44&lt;&gt;"",":","")</f>
        <v>:</v>
      </c>
      <c r="T44" s="23">
        <f>IF('Gr 4'!$G$14&lt;&gt;"",'Gr 4'!$G$14,"")</f>
        <v>0</v>
      </c>
      <c r="U44" s="21">
        <f>IF('Gr 4'!$E$9&lt;&gt;"",'Gr 4'!$E$9,"")</f>
        <v>1</v>
      </c>
      <c r="V44" s="22" t="str">
        <f t="shared" ref="V44:V49" si="57">IF(W44&lt;&gt;"",":","")</f>
        <v>:</v>
      </c>
      <c r="W44" s="23">
        <f>IF('Gr 4'!$G$9&lt;&gt;"",'Gr 4'!$G$9,"")</f>
        <v>3</v>
      </c>
      <c r="X44" s="21">
        <f>IF('Gr 4'!$E$4&lt;&gt;"",'Gr 4'!$E$4,"")</f>
        <v>3</v>
      </c>
      <c r="Y44" s="22" t="str">
        <f t="shared" ref="Y44:Y50" si="58">IF(Z44&lt;&gt;"",":","")</f>
        <v>:</v>
      </c>
      <c r="Z44" s="23">
        <f>IF('Gr 4'!$G$4&lt;&gt;"",'Gr 4'!$G$4,"")</f>
        <v>1</v>
      </c>
      <c r="AA44" s="24">
        <f>IF(C44&gt;E44,1)+IF(F44&gt;H44,1)+IF(I44&gt;K44,1)+IF(L44&gt;N44,1)+IF(O44&gt;Q44,1)+IF(R44&gt;T44,1)+IF(U44&gt;W44,1)+IF(X44&gt;Z44,1)</f>
        <v>2</v>
      </c>
      <c r="AB44" s="25" t="str">
        <f t="shared" ref="AB44" si="59">IF(AC44&lt;&gt;"",":","")</f>
        <v>:</v>
      </c>
      <c r="AC44" s="26">
        <f>IF(E44&gt;C44,1)+IF(H44&gt;F44,1)+IF(K44&gt;I44,1)+IF(N44&gt;L44,1)+IF(Q44&gt;O44,1)+IF(T44&gt;R44,1)+IF(W44&gt;U44,1)+IF(Z44&gt;X44,1)</f>
        <v>4</v>
      </c>
      <c r="AD44" s="27">
        <f>SUM(C44,F44,I44,L44,O44,R44,U44,X44)</f>
        <v>8</v>
      </c>
      <c r="AE44" s="28" t="s">
        <v>11</v>
      </c>
      <c r="AF44" s="25">
        <f>SUM(E44,H44,K44,N44,Q44,T44,W44,Z44)</f>
        <v>13</v>
      </c>
      <c r="AG44" s="29">
        <f>IF(AA44+AC44&gt;0,RANK(sonuc!AI44,sonuc!AI$44:AI$51),"")</f>
        <v>6</v>
      </c>
      <c r="AH44" s="138" t="e">
        <f>#REF!</f>
        <v>#REF!</v>
      </c>
      <c r="AI44" s="78">
        <f>(sonuc!AA44*1000+sonuc!AC44*200+(sonuc!AD44-sonuc!AF44)*20)</f>
        <v>2700</v>
      </c>
      <c r="AJ44" s="131">
        <f>IF(AA44+AC44&gt;0,sonuc!AA44+sonuc!AC44,"")</f>
        <v>6</v>
      </c>
    </row>
    <row r="45" spans="1:39" ht="18.75">
      <c r="A45" s="130">
        <v>2</v>
      </c>
      <c r="B45" s="195" t="s">
        <v>143</v>
      </c>
      <c r="C45" s="19">
        <f>+H44</f>
        <v>3</v>
      </c>
      <c r="D45" s="22" t="str">
        <f>IF(E45&lt;&gt;"",":","")</f>
        <v>:</v>
      </c>
      <c r="E45" s="20">
        <f>+F44</f>
        <v>0</v>
      </c>
      <c r="F45" s="56"/>
      <c r="G45" s="57"/>
      <c r="H45" s="58"/>
      <c r="I45" s="21">
        <f>IF('Gr 4'!$N$5&lt;&gt;"",'Gr 4'!$N$5,"")</f>
        <v>3</v>
      </c>
      <c r="J45" s="22" t="str">
        <f>IF(K45&lt;&gt;"",":","")</f>
        <v>:</v>
      </c>
      <c r="K45" s="23">
        <f>IF('Gr 4'!$P$5&lt;&gt;"",'Gr 4'!$P$5,"")</f>
        <v>1</v>
      </c>
      <c r="L45" s="21" t="str">
        <f>IF('Gr 4'!$N$15&lt;&gt;"",'Gr 4'!$N$15,"")</f>
        <v/>
      </c>
      <c r="M45" s="22" t="str">
        <f>IF($N$5&lt;&gt;"",":","")</f>
        <v>:</v>
      </c>
      <c r="N45" s="23" t="str">
        <f>IF('Gr 4'!$P$15&lt;&gt;"",'Gr 4'!$P$15,"")</f>
        <v/>
      </c>
      <c r="O45" s="21">
        <f>IF('Gr 4'!$E$15&lt;&gt;"",'Gr 4'!$E$15,"")</f>
        <v>1</v>
      </c>
      <c r="P45" s="22" t="str">
        <f>IF(Q45&lt;&gt;"",":","")</f>
        <v>:</v>
      </c>
      <c r="Q45" s="23">
        <f>IF('Gr 4'!$G$15&lt;&gt;"",'Gr 4'!$G$15,"")</f>
        <v>3</v>
      </c>
      <c r="R45" s="21">
        <f>IF('Gr 4'!$E$10&lt;&gt;"",'Gr 4'!$E$10,"")</f>
        <v>3</v>
      </c>
      <c r="S45" s="22" t="str">
        <f>IF(T45&lt;&gt;"",":","")</f>
        <v>:</v>
      </c>
      <c r="T45" s="23">
        <f>IF('Gr 4'!$G$10&lt;&gt;"",'Gr 4'!$G$10,"")</f>
        <v>1</v>
      </c>
      <c r="U45" s="21">
        <f>IF('Gr 4'!$E$5&lt;&gt;"",'Gr 4'!$E$5,"")</f>
        <v>2</v>
      </c>
      <c r="V45" s="22" t="str">
        <f t="shared" si="57"/>
        <v>:</v>
      </c>
      <c r="W45" s="23">
        <f>IF('Gr 4'!$G$5&lt;&gt;"",'Gr 4'!$G$5,"")</f>
        <v>3</v>
      </c>
      <c r="X45" s="21">
        <f>IF('Gr 4'!$E$20&lt;&gt;"",'Gr 4'!$E$20,"")</f>
        <v>3</v>
      </c>
      <c r="Y45" s="22" t="str">
        <f t="shared" si="58"/>
        <v>:</v>
      </c>
      <c r="Z45" s="23">
        <f>IF('Gr 4'!$G$20&lt;&gt;"",'Gr 4'!$G$20,"")</f>
        <v>2</v>
      </c>
      <c r="AA45" s="24">
        <f t="shared" ref="AA45:AA51" si="60">IF(C45&gt;E45,1)+IF(F45&gt;H45,1)+IF(I45&gt;K45,1)+IF(L45&gt;N45,1)+IF(O45&gt;Q45,1)+IF(R45&gt;T45,1)+IF(U45&gt;W45,1)+IF(X45&gt;Z45,1)</f>
        <v>4</v>
      </c>
      <c r="AB45" s="25" t="str">
        <f t="shared" ref="AB45:AB51" si="61">IF(AC45&lt;&gt;"",":","")</f>
        <v>:</v>
      </c>
      <c r="AC45" s="26">
        <f t="shared" ref="AC45:AC51" si="62">IF(E45&gt;C45,1)+IF(H45&gt;F45,1)+IF(K45&gt;I45,1)+IF(N45&gt;L45,1)+IF(Q45&gt;O45,1)+IF(T45&gt;R45,1)+IF(W45&gt;U45,1)+IF(Z45&gt;X45,1)</f>
        <v>2</v>
      </c>
      <c r="AD45" s="27">
        <f t="shared" ref="AD45:AD51" si="63">SUM(C45,F45,I45,L45,O45,R45,U45,X45)</f>
        <v>15</v>
      </c>
      <c r="AE45" s="28" t="s">
        <v>11</v>
      </c>
      <c r="AF45" s="25">
        <f t="shared" ref="AF45:AF51" si="64">SUM(E45,H45,K45,N45,Q45,T45,W45,Z45)</f>
        <v>10</v>
      </c>
      <c r="AG45" s="29">
        <f>IF(AA45+AC45&gt;0,RANK(sonuc!AI45,sonuc!AI$44:AI$51),"")</f>
        <v>2</v>
      </c>
      <c r="AH45" s="138" t="e">
        <f>#REF!</f>
        <v>#REF!</v>
      </c>
      <c r="AI45" s="78">
        <f>(sonuc!AA45*1000+sonuc!AC45*200+(sonuc!AD45-sonuc!AF45)*20)</f>
        <v>4500</v>
      </c>
      <c r="AJ45" s="131">
        <f>IF(AA45+AC45&gt;0,sonuc!AA45+sonuc!AC45,"")</f>
        <v>6</v>
      </c>
      <c r="AK45" s="39"/>
    </row>
    <row r="46" spans="1:39" ht="18.75">
      <c r="A46" s="130">
        <v>3</v>
      </c>
      <c r="B46" s="195" t="s">
        <v>158</v>
      </c>
      <c r="C46" s="19">
        <f>+K44</f>
        <v>3</v>
      </c>
      <c r="D46" s="30" t="str">
        <f>IF(E46&lt;&gt;"",":","")</f>
        <v>:</v>
      </c>
      <c r="E46" s="20">
        <f>+I44</f>
        <v>0</v>
      </c>
      <c r="F46" s="21">
        <f>+K45</f>
        <v>1</v>
      </c>
      <c r="G46" s="22" t="str">
        <f t="shared" ref="G46:G51" si="65">IF(H46&lt;&gt;"",":","")</f>
        <v>:</v>
      </c>
      <c r="H46" s="23">
        <f>+I45</f>
        <v>3</v>
      </c>
      <c r="I46" s="56"/>
      <c r="J46" s="57"/>
      <c r="K46" s="58"/>
      <c r="L46" s="21" t="str">
        <f>IF('Gr 4'!$P$11&lt;&gt;"",'Gr 4'!$P$11,"")</f>
        <v/>
      </c>
      <c r="M46" s="22" t="str">
        <f>IF($N$6&lt;&gt;"",":","")</f>
        <v>:</v>
      </c>
      <c r="N46" s="23" t="str">
        <f>IF('Gr 4'!$N$11&lt;&gt;"",'Gr 4'!$N$11,"")</f>
        <v/>
      </c>
      <c r="O46" s="21">
        <f>IF('Gr 4'!$E$11&lt;&gt;"",'Gr 4'!$E$11,"")</f>
        <v>0</v>
      </c>
      <c r="P46" s="22" t="str">
        <f>IF(Q46&lt;&gt;"",":","")</f>
        <v>:</v>
      </c>
      <c r="Q46" s="23">
        <f>IF('Gr 4'!$G$11&lt;&gt;"",'Gr 4'!$G$11,"")</f>
        <v>3</v>
      </c>
      <c r="R46" s="21">
        <f>IF('Gr 4'!$E$6&lt;&gt;"",'Gr 4'!$E$6,"")</f>
        <v>3</v>
      </c>
      <c r="S46" s="22" t="str">
        <f>IF(T46&lt;&gt;"",":","")</f>
        <v>:</v>
      </c>
      <c r="T46" s="23">
        <f>IF('Gr 4'!$G$6&lt;&gt;"",'Gr 4'!$G$6,"")</f>
        <v>2</v>
      </c>
      <c r="U46" s="21">
        <f>IF('Gr 4'!$E$21&lt;&gt;"",'Gr 4'!$E$21,"")</f>
        <v>3</v>
      </c>
      <c r="V46" s="22" t="str">
        <f t="shared" si="57"/>
        <v>:</v>
      </c>
      <c r="W46" s="23">
        <f>IF('Gr 4'!$G$21&lt;&gt;"",'Gr 4'!$G$21,"")</f>
        <v>1</v>
      </c>
      <c r="X46" s="21">
        <f>IF('Gr 4'!$E$16&lt;&gt;"",'Gr 4'!$E$16,"")</f>
        <v>3</v>
      </c>
      <c r="Y46" s="22" t="str">
        <f t="shared" si="58"/>
        <v>:</v>
      </c>
      <c r="Z46" s="23">
        <f>IF('Gr 4'!$G$16&lt;&gt;"",'Gr 4'!$G$16,"")</f>
        <v>0</v>
      </c>
      <c r="AA46" s="24">
        <f t="shared" si="60"/>
        <v>4</v>
      </c>
      <c r="AB46" s="25" t="str">
        <f t="shared" si="61"/>
        <v>:</v>
      </c>
      <c r="AC46" s="26">
        <f t="shared" si="62"/>
        <v>2</v>
      </c>
      <c r="AD46" s="27">
        <f t="shared" si="63"/>
        <v>13</v>
      </c>
      <c r="AE46" s="28" t="s">
        <v>11</v>
      </c>
      <c r="AF46" s="25">
        <f t="shared" si="64"/>
        <v>9</v>
      </c>
      <c r="AG46" s="29">
        <f>IF(AA46+AC46&gt;0,RANK(sonuc!AI46,sonuc!AI$44:AI$51),"")</f>
        <v>3</v>
      </c>
      <c r="AH46" s="138" t="e">
        <f>#REF!</f>
        <v>#REF!</v>
      </c>
      <c r="AI46" s="78">
        <f>(sonuc!AA46*1000+sonuc!AC46*200+(sonuc!AD46-sonuc!AF46)*20)</f>
        <v>4480</v>
      </c>
      <c r="AJ46" s="131">
        <f>IF(AA46+AC46&gt;0,sonuc!AA46+sonuc!AC46,"")</f>
        <v>6</v>
      </c>
      <c r="AM46" s="178" t="s">
        <v>49</v>
      </c>
    </row>
    <row r="47" spans="1:39" ht="18.75">
      <c r="A47" s="130">
        <v>4</v>
      </c>
      <c r="B47" s="195"/>
      <c r="C47" s="19" t="str">
        <f>+N44</f>
        <v/>
      </c>
      <c r="D47" s="22" t="str">
        <f>IF(E47&lt;&gt;"",":","")</f>
        <v/>
      </c>
      <c r="E47" s="20" t="str">
        <f>+L44</f>
        <v/>
      </c>
      <c r="F47" s="19" t="str">
        <f>+N45</f>
        <v/>
      </c>
      <c r="G47" s="22" t="str">
        <f t="shared" si="65"/>
        <v/>
      </c>
      <c r="H47" s="20" t="str">
        <f>+L45</f>
        <v/>
      </c>
      <c r="I47" s="19" t="str">
        <f>+N46</f>
        <v/>
      </c>
      <c r="J47" s="22" t="str">
        <f t="shared" ref="J47:J51" si="66">IF(K47&lt;&gt;"",":","")</f>
        <v/>
      </c>
      <c r="K47" s="20" t="str">
        <f>+L46</f>
        <v/>
      </c>
      <c r="L47" s="56"/>
      <c r="M47" s="57"/>
      <c r="N47" s="58"/>
      <c r="O47" s="21" t="str">
        <f>IF('Gr 4'!$E$7&lt;&gt;"",'Gr 4'!$E$7,"")</f>
        <v/>
      </c>
      <c r="P47" s="22" t="str">
        <f>IF(Q47&lt;&gt;"",":","")</f>
        <v/>
      </c>
      <c r="Q47" s="23" t="str">
        <f>IF('Gr 4'!$G$7&lt;&gt;"",'Gr 4'!$G$7,"")</f>
        <v/>
      </c>
      <c r="R47" s="21" t="str">
        <f>IF('Gr 4'!$E$22&lt;&gt;"",'Gr 4'!$E$22,"")</f>
        <v/>
      </c>
      <c r="S47" s="22" t="str">
        <f>IF(T47&lt;&gt;"",":","")</f>
        <v/>
      </c>
      <c r="T47" s="23" t="str">
        <f>IF('Gr 4'!$G$22&lt;&gt;"",'Gr 4'!$G$22,"")</f>
        <v/>
      </c>
      <c r="U47" s="21" t="str">
        <f>IF('Gr 4'!$E$17&lt;&gt;"",'Gr 4'!$E$17,"")</f>
        <v/>
      </c>
      <c r="V47" s="22" t="str">
        <f t="shared" si="57"/>
        <v/>
      </c>
      <c r="W47" s="23" t="str">
        <f>IF('Gr 4'!$G$17&lt;&gt;"",'Gr 4'!$G$17,"")</f>
        <v/>
      </c>
      <c r="X47" s="21" t="str">
        <f>IF('Gr 4'!$E$12&lt;&gt;"",'Gr 4'!$E$12,"")</f>
        <v/>
      </c>
      <c r="Y47" s="22" t="str">
        <f t="shared" si="58"/>
        <v/>
      </c>
      <c r="Z47" s="23" t="str">
        <f>IF('Gr 4'!$G$12&lt;&gt;"",'Gr 4'!$G$12,"")</f>
        <v/>
      </c>
      <c r="AA47" s="24">
        <f t="shared" si="60"/>
        <v>0</v>
      </c>
      <c r="AB47" s="25" t="str">
        <f t="shared" si="61"/>
        <v>:</v>
      </c>
      <c r="AC47" s="26">
        <f t="shared" si="62"/>
        <v>0</v>
      </c>
      <c r="AD47" s="27">
        <f t="shared" si="63"/>
        <v>0</v>
      </c>
      <c r="AE47" s="28" t="s">
        <v>11</v>
      </c>
      <c r="AF47" s="25">
        <f t="shared" si="64"/>
        <v>0</v>
      </c>
      <c r="AG47" s="29" t="str">
        <f>IF(AA47+AC47&gt;0,RANK(sonuc!AI47,sonuc!AI$44:AI$51),"")</f>
        <v/>
      </c>
      <c r="AH47" s="138" t="e">
        <f>#REF!</f>
        <v>#REF!</v>
      </c>
      <c r="AI47" s="78">
        <f>(sonuc!AA47*1000+sonuc!AC47*200+(sonuc!AD47-sonuc!AF47)*20)</f>
        <v>0</v>
      </c>
      <c r="AJ47" s="131" t="str">
        <f>IF(AA47+AC47&gt;0,sonuc!AA47+sonuc!AC47,"")</f>
        <v/>
      </c>
    </row>
    <row r="48" spans="1:39" ht="18.75">
      <c r="A48" s="130">
        <v>5</v>
      </c>
      <c r="B48" s="195" t="s">
        <v>160</v>
      </c>
      <c r="C48" s="19">
        <f>+Q44</f>
        <v>3</v>
      </c>
      <c r="D48" s="31" t="str">
        <f t="shared" ref="D48:D51" si="67">IF(E48&lt;&gt;"",":","")</f>
        <v>:</v>
      </c>
      <c r="E48" s="20">
        <f>+O44</f>
        <v>1</v>
      </c>
      <c r="F48" s="21">
        <f>+Q45</f>
        <v>3</v>
      </c>
      <c r="G48" s="22" t="str">
        <f t="shared" si="65"/>
        <v>:</v>
      </c>
      <c r="H48" s="23">
        <f>+O45</f>
        <v>1</v>
      </c>
      <c r="I48" s="21">
        <f>+Q46</f>
        <v>3</v>
      </c>
      <c r="J48" s="22" t="str">
        <f t="shared" si="66"/>
        <v>:</v>
      </c>
      <c r="K48" s="20">
        <f>+O46</f>
        <v>0</v>
      </c>
      <c r="L48" s="21" t="str">
        <f>+Q47</f>
        <v/>
      </c>
      <c r="M48" s="22" t="str">
        <f t="shared" ref="M48:M51" si="68">IF(N48&lt;&gt;"",":","")</f>
        <v/>
      </c>
      <c r="N48" s="23" t="str">
        <f>+O47</f>
        <v/>
      </c>
      <c r="O48" s="56"/>
      <c r="P48" s="57"/>
      <c r="Q48" s="58"/>
      <c r="R48" s="21">
        <f>IF('Gr 4'!$N$7&lt;&gt;"",'Gr 4'!$N$7,"")</f>
        <v>2</v>
      </c>
      <c r="S48" s="22" t="str">
        <f>IF(T48&lt;&gt;"",":","")</f>
        <v>:</v>
      </c>
      <c r="T48" s="23">
        <f>IF('Gr 4'!$P$7&lt;&gt;"",'Gr 4'!$P$7,"")</f>
        <v>3</v>
      </c>
      <c r="U48" s="21">
        <f>IF('Gr 4'!$P$12&lt;&gt;"",'Gr 4'!$P$12,"")</f>
        <v>3</v>
      </c>
      <c r="V48" s="22" t="str">
        <f t="shared" si="57"/>
        <v>:</v>
      </c>
      <c r="W48" s="23">
        <f>IF('Gr 4'!$N$12&lt;&gt;"",'Gr 4'!$N$12,"")</f>
        <v>1</v>
      </c>
      <c r="X48" s="21">
        <f>IF('Gr 4'!$P$16&lt;&gt;"",'Gr 4'!$P$16,"")</f>
        <v>3</v>
      </c>
      <c r="Y48" s="22" t="str">
        <f t="shared" si="58"/>
        <v>:</v>
      </c>
      <c r="Z48" s="23">
        <f>IF('Gr 4'!$N$16&lt;&gt;"",'Gr 4'!$N$16,"")</f>
        <v>1</v>
      </c>
      <c r="AA48" s="24">
        <f t="shared" si="60"/>
        <v>5</v>
      </c>
      <c r="AB48" s="25" t="str">
        <f t="shared" si="61"/>
        <v>:</v>
      </c>
      <c r="AC48" s="26">
        <f t="shared" si="62"/>
        <v>1</v>
      </c>
      <c r="AD48" s="27">
        <f t="shared" si="63"/>
        <v>17</v>
      </c>
      <c r="AE48" s="28" t="s">
        <v>11</v>
      </c>
      <c r="AF48" s="25">
        <f t="shared" si="64"/>
        <v>7</v>
      </c>
      <c r="AG48" s="29">
        <f>IF(AA48+AC48&gt;0,RANK(sonuc!AI48,sonuc!AI$44:AI$51),"")</f>
        <v>1</v>
      </c>
      <c r="AH48" s="138" t="e">
        <f>#REF!</f>
        <v>#REF!</v>
      </c>
      <c r="AI48" s="78">
        <f>(sonuc!AA48*1000+sonuc!AC48*200+(sonuc!AD48-sonuc!AF48)*20)</f>
        <v>5400</v>
      </c>
      <c r="AJ48" s="131">
        <f>IF(AA48+AC48&gt;0,sonuc!AA48+sonuc!AC48,"")</f>
        <v>6</v>
      </c>
    </row>
    <row r="49" spans="1:38" ht="18.75">
      <c r="A49" s="130">
        <v>6</v>
      </c>
      <c r="B49" s="195" t="s">
        <v>159</v>
      </c>
      <c r="C49" s="19">
        <f>+T44</f>
        <v>0</v>
      </c>
      <c r="D49" s="22" t="str">
        <f t="shared" si="67"/>
        <v>:</v>
      </c>
      <c r="E49" s="20">
        <f>+R44</f>
        <v>3</v>
      </c>
      <c r="F49" s="19">
        <f>+T45</f>
        <v>1</v>
      </c>
      <c r="G49" s="22" t="str">
        <f t="shared" si="65"/>
        <v>:</v>
      </c>
      <c r="H49" s="20">
        <f>+R45</f>
        <v>3</v>
      </c>
      <c r="I49" s="19">
        <f>+T46</f>
        <v>2</v>
      </c>
      <c r="J49" s="22" t="str">
        <f t="shared" si="66"/>
        <v>:</v>
      </c>
      <c r="K49" s="20">
        <f>+R46</f>
        <v>3</v>
      </c>
      <c r="L49" s="19" t="str">
        <f>+T47</f>
        <v/>
      </c>
      <c r="M49" s="22" t="str">
        <f>IF(N49&lt;&gt;"",":","")</f>
        <v/>
      </c>
      <c r="N49" s="20" t="str">
        <f>+R47</f>
        <v/>
      </c>
      <c r="O49" s="19">
        <f>+T48</f>
        <v>3</v>
      </c>
      <c r="P49" s="22" t="str">
        <f t="shared" ref="P49:P51" si="69">IF(Q49&lt;&gt;"",":","")</f>
        <v>:</v>
      </c>
      <c r="Q49" s="20">
        <f>+R48</f>
        <v>2</v>
      </c>
      <c r="R49" s="56"/>
      <c r="S49" s="57"/>
      <c r="T49" s="58"/>
      <c r="U49" s="21">
        <f>IF('Gr 4'!$P$17&lt;&gt;"",'Gr 4'!$P$17,"")</f>
        <v>3</v>
      </c>
      <c r="V49" s="22" t="str">
        <f t="shared" si="57"/>
        <v>:</v>
      </c>
      <c r="W49" s="23">
        <f>IF('Gr 4'!$N$17&lt;&gt;"",'Gr 4'!$N$17,"")</f>
        <v>0</v>
      </c>
      <c r="X49" s="21">
        <f>IF('Gr 4'!$P$10&lt;&gt;"",'Gr 4'!$P$10,"")</f>
        <v>3</v>
      </c>
      <c r="Y49" s="22" t="str">
        <f t="shared" si="58"/>
        <v>:</v>
      </c>
      <c r="Z49" s="23">
        <f>IF('Gr 4'!$N$10&lt;&gt;"",'Gr 4'!$N$10,"")</f>
        <v>0</v>
      </c>
      <c r="AA49" s="24">
        <f t="shared" si="60"/>
        <v>3</v>
      </c>
      <c r="AB49" s="25" t="str">
        <f t="shared" si="61"/>
        <v>:</v>
      </c>
      <c r="AC49" s="26">
        <f t="shared" si="62"/>
        <v>3</v>
      </c>
      <c r="AD49" s="27">
        <f t="shared" si="63"/>
        <v>12</v>
      </c>
      <c r="AE49" s="28" t="s">
        <v>11</v>
      </c>
      <c r="AF49" s="25">
        <f t="shared" si="64"/>
        <v>11</v>
      </c>
      <c r="AG49" s="29">
        <f>IF(AA49+AC49&gt;0,RANK(sonuc!AI49,sonuc!AI$44:AI$51),"")</f>
        <v>4</v>
      </c>
      <c r="AH49" s="138" t="e">
        <f>#REF!</f>
        <v>#REF!</v>
      </c>
      <c r="AI49" s="78">
        <f>(sonuc!AA49*1000+sonuc!AC49*200+(sonuc!AD49-sonuc!AF49)*20)</f>
        <v>3620</v>
      </c>
      <c r="AJ49" s="131">
        <f>IF(AA49+AC49&gt;0,sonuc!AA49+sonuc!AC49,"")</f>
        <v>6</v>
      </c>
      <c r="AL49" s="126"/>
    </row>
    <row r="50" spans="1:38" ht="18.75">
      <c r="A50" s="130">
        <v>7</v>
      </c>
      <c r="B50" s="195" t="s">
        <v>161</v>
      </c>
      <c r="C50" s="19">
        <f>+W44</f>
        <v>3</v>
      </c>
      <c r="D50" s="31" t="str">
        <f t="shared" si="67"/>
        <v>:</v>
      </c>
      <c r="E50" s="20">
        <f>+U44</f>
        <v>1</v>
      </c>
      <c r="F50" s="21">
        <f>+W45</f>
        <v>3</v>
      </c>
      <c r="G50" s="22" t="str">
        <f t="shared" si="65"/>
        <v>:</v>
      </c>
      <c r="H50" s="23">
        <f>+U45</f>
        <v>2</v>
      </c>
      <c r="I50" s="21">
        <f>+W46</f>
        <v>1</v>
      </c>
      <c r="J50" s="22" t="str">
        <f t="shared" si="66"/>
        <v>:</v>
      </c>
      <c r="K50" s="23">
        <f>+U46</f>
        <v>3</v>
      </c>
      <c r="L50" s="21" t="str">
        <f>+W47</f>
        <v/>
      </c>
      <c r="M50" s="22" t="str">
        <f t="shared" si="68"/>
        <v/>
      </c>
      <c r="N50" s="23" t="str">
        <f>+U47</f>
        <v/>
      </c>
      <c r="O50" s="21">
        <f>+W48</f>
        <v>1</v>
      </c>
      <c r="P50" s="22" t="str">
        <f t="shared" si="69"/>
        <v>:</v>
      </c>
      <c r="Q50" s="23">
        <f>+U48</f>
        <v>3</v>
      </c>
      <c r="R50" s="21">
        <f>+W49</f>
        <v>0</v>
      </c>
      <c r="S50" s="22" t="str">
        <f t="shared" ref="S50:S51" si="70">IF(T50&lt;&gt;"",":","")</f>
        <v>:</v>
      </c>
      <c r="T50" s="23">
        <f>+U49</f>
        <v>3</v>
      </c>
      <c r="U50" s="56"/>
      <c r="V50" s="57"/>
      <c r="W50" s="58"/>
      <c r="X50" s="21">
        <f>IF('Gr 4'!$P$6&lt;&gt;"",'Gr 4'!$P$6,"")</f>
        <v>3</v>
      </c>
      <c r="Y50" s="22" t="str">
        <f t="shared" si="58"/>
        <v>:</v>
      </c>
      <c r="Z50" s="23">
        <f>IF('Gr 4'!$N$6&lt;&gt;"",'Gr 4'!$N$6,"")</f>
        <v>1</v>
      </c>
      <c r="AA50" s="24">
        <f t="shared" si="60"/>
        <v>3</v>
      </c>
      <c r="AB50" s="25" t="str">
        <f t="shared" si="61"/>
        <v>:</v>
      </c>
      <c r="AC50" s="26">
        <f t="shared" si="62"/>
        <v>3</v>
      </c>
      <c r="AD50" s="27">
        <f t="shared" si="63"/>
        <v>11</v>
      </c>
      <c r="AE50" s="28" t="s">
        <v>11</v>
      </c>
      <c r="AF50" s="25">
        <f t="shared" si="64"/>
        <v>13</v>
      </c>
      <c r="AG50" s="29">
        <f>IF(AA50+AC50&gt;0,RANK(sonuc!AI50,sonuc!AI$44:AI$51),"")</f>
        <v>5</v>
      </c>
      <c r="AH50" s="138" t="e">
        <f>#REF!</f>
        <v>#REF!</v>
      </c>
      <c r="AI50" s="78">
        <f>(sonuc!AA50*1000+sonuc!AC50*200+(sonuc!AD50-sonuc!AF50)*20)</f>
        <v>3560</v>
      </c>
      <c r="AJ50" s="131">
        <f>IF(AA50+AC50&gt;0,sonuc!AA50+sonuc!AC50,"")</f>
        <v>6</v>
      </c>
    </row>
    <row r="51" spans="1:38" ht="19.5" thickBot="1">
      <c r="A51" s="134">
        <v>8</v>
      </c>
      <c r="B51" s="205" t="s">
        <v>157</v>
      </c>
      <c r="C51" s="79">
        <f>+Z44</f>
        <v>1</v>
      </c>
      <c r="D51" s="80" t="str">
        <f t="shared" si="67"/>
        <v>:</v>
      </c>
      <c r="E51" s="81">
        <f>+X44</f>
        <v>3</v>
      </c>
      <c r="F51" s="79">
        <f>+Z45</f>
        <v>2</v>
      </c>
      <c r="G51" s="80" t="str">
        <f t="shared" si="65"/>
        <v>:</v>
      </c>
      <c r="H51" s="81">
        <f>+X45</f>
        <v>3</v>
      </c>
      <c r="I51" s="79">
        <f>+Z46</f>
        <v>0</v>
      </c>
      <c r="J51" s="80" t="str">
        <f t="shared" si="66"/>
        <v>:</v>
      </c>
      <c r="K51" s="81">
        <f>+X46</f>
        <v>3</v>
      </c>
      <c r="L51" s="79" t="str">
        <f>+Z47</f>
        <v/>
      </c>
      <c r="M51" s="80" t="str">
        <f t="shared" si="68"/>
        <v/>
      </c>
      <c r="N51" s="81" t="str">
        <f>+X47</f>
        <v/>
      </c>
      <c r="O51" s="79">
        <f>+Z48</f>
        <v>1</v>
      </c>
      <c r="P51" s="80" t="str">
        <f t="shared" si="69"/>
        <v>:</v>
      </c>
      <c r="Q51" s="81">
        <f>+X48</f>
        <v>3</v>
      </c>
      <c r="R51" s="79">
        <f>+Z49</f>
        <v>0</v>
      </c>
      <c r="S51" s="80" t="str">
        <f t="shared" si="70"/>
        <v>:</v>
      </c>
      <c r="T51" s="81">
        <f>+X49</f>
        <v>3</v>
      </c>
      <c r="U51" s="79">
        <f>+Z50</f>
        <v>1</v>
      </c>
      <c r="V51" s="80" t="str">
        <f>IF(W51&lt;&gt;"",":","")</f>
        <v>:</v>
      </c>
      <c r="W51" s="81">
        <f>+X50</f>
        <v>3</v>
      </c>
      <c r="X51" s="82"/>
      <c r="Y51" s="83"/>
      <c r="Z51" s="84"/>
      <c r="AA51" s="85">
        <f t="shared" si="60"/>
        <v>0</v>
      </c>
      <c r="AB51" s="86" t="str">
        <f t="shared" si="61"/>
        <v>:</v>
      </c>
      <c r="AC51" s="87">
        <f t="shared" si="62"/>
        <v>6</v>
      </c>
      <c r="AD51" s="88">
        <f t="shared" si="63"/>
        <v>5</v>
      </c>
      <c r="AE51" s="89" t="s">
        <v>11</v>
      </c>
      <c r="AF51" s="86">
        <f t="shared" si="64"/>
        <v>18</v>
      </c>
      <c r="AG51" s="90">
        <f>IF(AA51+AC51&gt;0,RANK(sonuc!AI51,sonuc!AI$44:AI$51),"")</f>
        <v>7</v>
      </c>
      <c r="AH51" s="139" t="e">
        <f>#REF!</f>
        <v>#REF!</v>
      </c>
      <c r="AI51" s="91">
        <f>(sonuc!AA51*1000+sonuc!AC51*200+(sonuc!AD51-sonuc!AF51)*20)</f>
        <v>940</v>
      </c>
      <c r="AJ51" s="131">
        <f>IF(AA51+AC51&gt;0,sonuc!AA51+sonuc!AC51,"")</f>
        <v>6</v>
      </c>
    </row>
    <row r="52" spans="1:38" ht="19.5" thickBot="1">
      <c r="A52" s="206" t="s">
        <v>104</v>
      </c>
      <c r="B52" s="207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9"/>
      <c r="AJ52" s="131"/>
    </row>
    <row r="53" spans="1:38" ht="15.75">
      <c r="A53" s="128" t="s">
        <v>0</v>
      </c>
      <c r="B53" s="129" t="s">
        <v>1</v>
      </c>
      <c r="C53" s="210">
        <v>1</v>
      </c>
      <c r="D53" s="211"/>
      <c r="E53" s="212"/>
      <c r="F53" s="210">
        <v>2</v>
      </c>
      <c r="G53" s="211"/>
      <c r="H53" s="212"/>
      <c r="I53" s="210">
        <v>3</v>
      </c>
      <c r="J53" s="211"/>
      <c r="K53" s="212"/>
      <c r="L53" s="210">
        <v>4</v>
      </c>
      <c r="M53" s="211"/>
      <c r="N53" s="212"/>
      <c r="O53" s="210">
        <v>5</v>
      </c>
      <c r="P53" s="211"/>
      <c r="Q53" s="212"/>
      <c r="R53" s="210">
        <v>6</v>
      </c>
      <c r="S53" s="211"/>
      <c r="T53" s="212"/>
      <c r="U53" s="210">
        <v>7</v>
      </c>
      <c r="V53" s="211"/>
      <c r="W53" s="212"/>
      <c r="X53" s="210">
        <v>8</v>
      </c>
      <c r="Y53" s="211"/>
      <c r="Z53" s="212"/>
      <c r="AA53" s="213" t="s">
        <v>10</v>
      </c>
      <c r="AB53" s="214"/>
      <c r="AC53" s="215"/>
      <c r="AD53" s="213" t="s">
        <v>48</v>
      </c>
      <c r="AE53" s="214"/>
      <c r="AF53" s="216"/>
      <c r="AG53" s="140" t="s">
        <v>33</v>
      </c>
      <c r="AH53" s="34" t="e">
        <f>AH43</f>
        <v>#REF!</v>
      </c>
      <c r="AI53" s="92" t="s">
        <v>51</v>
      </c>
      <c r="AJ53" s="125" t="s">
        <v>52</v>
      </c>
    </row>
    <row r="54" spans="1:38" ht="18.75">
      <c r="A54" s="130">
        <v>1</v>
      </c>
      <c r="B54" s="195" t="s">
        <v>144</v>
      </c>
      <c r="C54" s="56"/>
      <c r="D54" s="57"/>
      <c r="E54" s="58"/>
      <c r="F54" s="21">
        <f>IF('Gr 5'!$N$9&lt;&gt;"",'Gr 5'!$N$9,"")</f>
        <v>1</v>
      </c>
      <c r="G54" s="22" t="str">
        <f>IF(H54&lt;&gt;"",":","")</f>
        <v>:</v>
      </c>
      <c r="H54" s="23">
        <f>IF('Gr 5'!$P$9&lt;&gt;"",'Gr 5'!$P$9,"")</f>
        <v>3</v>
      </c>
      <c r="I54" s="21" t="str">
        <f>IF('Gr 5'!$N$14&lt;&gt;"",'Gr 5'!$N$14,"")</f>
        <v/>
      </c>
      <c r="J54" s="22" t="str">
        <f>IF(K54&lt;&gt;"",":","")</f>
        <v/>
      </c>
      <c r="K54" s="23" t="str">
        <f>IF('Gr 5'!$P$14&lt;&gt;"",'Gr 5'!$P$14,"")</f>
        <v/>
      </c>
      <c r="L54" s="21">
        <f>IF('Gr 5'!$N$4&lt;&gt;"",'Gr 5'!$N$4,"")</f>
        <v>1</v>
      </c>
      <c r="M54" s="22" t="str">
        <f>IF(N54&lt;&gt;"",":","")</f>
        <v>:</v>
      </c>
      <c r="N54" s="23">
        <f>IF('Gr 5'!$P$4&lt;&gt;"",'Gr 5'!$P$4,"")</f>
        <v>3</v>
      </c>
      <c r="O54" s="21" t="str">
        <f>IF('Gr 5'!$E$19&lt;&gt;"",'Gr 5'!$E$19,"")</f>
        <v/>
      </c>
      <c r="P54" s="22" t="str">
        <f>IF(Q54&lt;&gt;"",":","")</f>
        <v/>
      </c>
      <c r="Q54" s="23" t="str">
        <f>IF('Gr 5'!$G$19&lt;&gt;"",'Gr 5'!$G$19,"")</f>
        <v/>
      </c>
      <c r="R54" s="21">
        <f>IF('Gr 5'!$E$14&lt;&gt;"",'Gr 5'!$E$14,"")</f>
        <v>3</v>
      </c>
      <c r="S54" s="22" t="str">
        <f>IF(T54&lt;&gt;"",":","")</f>
        <v>:</v>
      </c>
      <c r="T54" s="23">
        <f>IF('Gr 5'!$G$14&lt;&gt;"",'Gr 5'!$G$14,"")</f>
        <v>1</v>
      </c>
      <c r="U54" s="21">
        <f>IF('Gr 5'!$E$9&lt;&gt;"",'Gr 5'!$E$9,"")</f>
        <v>0</v>
      </c>
      <c r="V54" s="22" t="str">
        <f t="shared" ref="V54:V59" si="71">IF(W54&lt;&gt;"",":","")</f>
        <v>:</v>
      </c>
      <c r="W54" s="23">
        <f>IF('Gr 5'!$G$9&lt;&gt;"",'Gr 5'!$G$9,"")</f>
        <v>3</v>
      </c>
      <c r="X54" s="21">
        <f>IF('Gr 5'!$E$4&lt;&gt;"",'Gr 5'!$E$4,"")</f>
        <v>2</v>
      </c>
      <c r="Y54" s="22" t="str">
        <f t="shared" ref="Y54:Y60" si="72">IF(Z54&lt;&gt;"",":","")</f>
        <v>:</v>
      </c>
      <c r="Z54" s="23">
        <f>IF('Gr 5'!$G$4&lt;&gt;"",'Gr 5'!$G$4,"")</f>
        <v>3</v>
      </c>
      <c r="AA54" s="24">
        <f>IF(C54&gt;E54,1)+IF(F54&gt;H54,1)+IF(I54&gt;K54,1)+IF(L54&gt;N54,1)+IF(O54&gt;Q54,1)+IF(R54&gt;T54,1)+IF(U54&gt;W54,1)+IF(X54&gt;Z54,1)</f>
        <v>1</v>
      </c>
      <c r="AB54" s="25" t="str">
        <f t="shared" ref="AB54" si="73">IF(AC54&lt;&gt;"",":","")</f>
        <v>:</v>
      </c>
      <c r="AC54" s="26">
        <f>IF(E54&gt;C54,1)+IF(H54&gt;F54,1)+IF(K54&gt;I54,1)+IF(N54&gt;L54,1)+IF(Q54&gt;O54,1)+IF(T54&gt;R54,1)+IF(W54&gt;U54,1)+IF(Z54&gt;X54,1)</f>
        <v>4</v>
      </c>
      <c r="AD54" s="27">
        <f>SUM(C54,F54,I54,L54,O54,R54,U54,X54)</f>
        <v>7</v>
      </c>
      <c r="AE54" s="28" t="s">
        <v>11</v>
      </c>
      <c r="AF54" s="25">
        <f>SUM(E54,H54,K54,N54,Q54,T54,W54,Z54)</f>
        <v>13</v>
      </c>
      <c r="AG54" s="29">
        <f>IF(AA54+AC54&gt;0,RANK(sonuc!AI54,sonuc!AI$54:AI$61),"")</f>
        <v>5</v>
      </c>
      <c r="AH54" s="138" t="e">
        <f>#REF!</f>
        <v>#REF!</v>
      </c>
      <c r="AI54" s="78">
        <f>(sonuc!AA54*1000+sonuc!AC54*200+(sonuc!AD54-sonuc!AF54)*20)</f>
        <v>1680</v>
      </c>
      <c r="AJ54" s="131">
        <f>IF(AA54+AC54&gt;0,sonuc!AA54+sonuc!AC54,"")</f>
        <v>5</v>
      </c>
      <c r="AK54" s="178"/>
    </row>
    <row r="55" spans="1:38" ht="18.75">
      <c r="A55" s="130">
        <v>2</v>
      </c>
      <c r="B55" s="195" t="s">
        <v>154</v>
      </c>
      <c r="C55" s="19">
        <f>+H54</f>
        <v>3</v>
      </c>
      <c r="D55" s="22" t="str">
        <f>IF(E55&lt;&gt;"",":","")</f>
        <v>:</v>
      </c>
      <c r="E55" s="20">
        <f>+F54</f>
        <v>1</v>
      </c>
      <c r="F55" s="56"/>
      <c r="G55" s="57"/>
      <c r="H55" s="58"/>
      <c r="I55" s="21" t="str">
        <f>IF('Gr 5'!$N$5&lt;&gt;"",'Gr 5'!$N$5,"")</f>
        <v/>
      </c>
      <c r="J55" s="22" t="str">
        <f>IF(K55&lt;&gt;"",":","")</f>
        <v/>
      </c>
      <c r="K55" s="23" t="str">
        <f>IF('Gr 5'!$P$5&lt;&gt;"",'Gr 5'!$P$5,"")</f>
        <v/>
      </c>
      <c r="L55" s="21">
        <f>IF('Gr 5'!$N$15&lt;&gt;"",'Gr 5'!$N$15,"")</f>
        <v>0</v>
      </c>
      <c r="M55" s="22" t="str">
        <f>IF($N$5&lt;&gt;"",":","")</f>
        <v>:</v>
      </c>
      <c r="N55" s="23">
        <f>IF('Gr 5'!$P$15&lt;&gt;"",'Gr 5'!$P$15,"")</f>
        <v>3</v>
      </c>
      <c r="O55" s="21" t="str">
        <f>IF('Gr 5'!$E$15&lt;&gt;"",'Gr 5'!$E$15,"")</f>
        <v/>
      </c>
      <c r="P55" s="22" t="str">
        <f>IF(Q55&lt;&gt;"",":","")</f>
        <v/>
      </c>
      <c r="Q55" s="23" t="str">
        <f>IF('Gr 5'!$G$15&lt;&gt;"",'Gr 5'!$G$15,"")</f>
        <v/>
      </c>
      <c r="R55" s="21">
        <f>IF('Gr 5'!$E$10&lt;&gt;"",'Gr 5'!$E$10,"")</f>
        <v>3</v>
      </c>
      <c r="S55" s="22" t="str">
        <f>IF(T55&lt;&gt;"",":","")</f>
        <v>:</v>
      </c>
      <c r="T55" s="23">
        <f>IF('Gr 5'!$G$10&lt;&gt;"",'Gr 5'!$G$10,"")</f>
        <v>0</v>
      </c>
      <c r="U55" s="21">
        <f>IF('Gr 5'!$E$5&lt;&gt;"",'Gr 5'!$E$5,"")</f>
        <v>0</v>
      </c>
      <c r="V55" s="22" t="str">
        <f t="shared" si="71"/>
        <v>:</v>
      </c>
      <c r="W55" s="23">
        <f>IF('Gr 5'!$G$5&lt;&gt;"",'Gr 5'!$G$5,"")</f>
        <v>3</v>
      </c>
      <c r="X55" s="21">
        <f>IF('Gr 5'!$E$20&lt;&gt;"",'Gr 5'!$E$20,"")</f>
        <v>0</v>
      </c>
      <c r="Y55" s="22" t="str">
        <f t="shared" si="72"/>
        <v>:</v>
      </c>
      <c r="Z55" s="23">
        <f>IF('Gr 5'!$G$20&lt;&gt;"",'Gr 5'!$G$20,"")</f>
        <v>3</v>
      </c>
      <c r="AA55" s="24">
        <f t="shared" ref="AA55:AA61" si="74">IF(C55&gt;E55,1)+IF(F55&gt;H55,1)+IF(I55&gt;K55,1)+IF(L55&gt;N55,1)+IF(O55&gt;Q55,1)+IF(R55&gt;T55,1)+IF(U55&gt;W55,1)+IF(X55&gt;Z55,1)</f>
        <v>2</v>
      </c>
      <c r="AB55" s="25" t="str">
        <f t="shared" ref="AB55:AB61" si="75">IF(AC55&lt;&gt;"",":","")</f>
        <v>:</v>
      </c>
      <c r="AC55" s="26">
        <f t="shared" ref="AC55:AC61" si="76">IF(E55&gt;C55,1)+IF(H55&gt;F55,1)+IF(K55&gt;I55,1)+IF(N55&gt;L55,1)+IF(Q55&gt;O55,1)+IF(T55&gt;R55,1)+IF(W55&gt;U55,1)+IF(Z55&gt;X55,1)</f>
        <v>3</v>
      </c>
      <c r="AD55" s="27">
        <f t="shared" ref="AD55:AD61" si="77">SUM(C55,F55,I55,L55,O55,R55,U55,X55)</f>
        <v>6</v>
      </c>
      <c r="AE55" s="28" t="s">
        <v>11</v>
      </c>
      <c r="AF55" s="25">
        <f t="shared" ref="AF55:AF61" si="78">SUM(E55,H55,K55,N55,Q55,T55,W55,Z55)</f>
        <v>10</v>
      </c>
      <c r="AG55" s="29">
        <f>IF(AA55+AC55&gt;0,RANK(sonuc!AI55,sonuc!AI$54:AI$61),"")</f>
        <v>4</v>
      </c>
      <c r="AH55" s="138" t="e">
        <f>#REF!</f>
        <v>#REF!</v>
      </c>
      <c r="AI55" s="78">
        <f>(sonuc!AA55*1000+sonuc!AC55*200+(sonuc!AD55-sonuc!AF55)*20)</f>
        <v>2520</v>
      </c>
      <c r="AJ55" s="131">
        <f>IF(AA55+AC55&gt;0,sonuc!AA55+sonuc!AC55,"")</f>
        <v>5</v>
      </c>
      <c r="AK55" s="178"/>
    </row>
    <row r="56" spans="1:38" ht="18.75">
      <c r="A56" s="130">
        <v>3</v>
      </c>
      <c r="B56" s="195"/>
      <c r="C56" s="19" t="str">
        <f>+K54</f>
        <v/>
      </c>
      <c r="D56" s="30" t="str">
        <f>IF(E56&lt;&gt;"",":","")</f>
        <v/>
      </c>
      <c r="E56" s="20" t="str">
        <f>+I54</f>
        <v/>
      </c>
      <c r="F56" s="21" t="str">
        <f>+K55</f>
        <v/>
      </c>
      <c r="G56" s="22" t="str">
        <f t="shared" ref="G56:G61" si="79">IF(H56&lt;&gt;"",":","")</f>
        <v/>
      </c>
      <c r="H56" s="23" t="str">
        <f>+I55</f>
        <v/>
      </c>
      <c r="I56" s="56"/>
      <c r="J56" s="57"/>
      <c r="K56" s="58"/>
      <c r="L56" s="21" t="str">
        <f>IF('Gr 5'!$P$11&lt;&gt;"",'Gr 5'!$P$11,"")</f>
        <v/>
      </c>
      <c r="M56" s="22" t="str">
        <f>IF($N$6&lt;&gt;"",":","")</f>
        <v>:</v>
      </c>
      <c r="N56" s="23" t="str">
        <f>IF('Gr 5'!$N$11&lt;&gt;"",'Gr 5'!$N$11,"")</f>
        <v/>
      </c>
      <c r="O56" s="21" t="str">
        <f>IF('Gr 5'!$E$11&lt;&gt;"",'Gr 5'!$E$11,"")</f>
        <v/>
      </c>
      <c r="P56" s="22" t="str">
        <f>IF(Q56&lt;&gt;"",":","")</f>
        <v/>
      </c>
      <c r="Q56" s="23" t="str">
        <f>IF('Gr 5'!$G$11&lt;&gt;"",'Gr 5'!$G$11,"")</f>
        <v/>
      </c>
      <c r="R56" s="21" t="str">
        <f>IF('Gr 5'!$E$6&lt;&gt;"",'Gr 5'!$E$6,"")</f>
        <v/>
      </c>
      <c r="S56" s="22" t="str">
        <f>IF(T56&lt;&gt;"",":","")</f>
        <v/>
      </c>
      <c r="T56" s="23" t="str">
        <f>IF('Gr 5'!$G$6&lt;&gt;"",'Gr 5'!$G$6,"")</f>
        <v/>
      </c>
      <c r="U56" s="21" t="str">
        <f>IF('Gr 5'!$E$21&lt;&gt;"",'Gr 5'!$E$21,"")</f>
        <v/>
      </c>
      <c r="V56" s="22" t="str">
        <f t="shared" si="71"/>
        <v/>
      </c>
      <c r="W56" s="23" t="str">
        <f>IF('Gr 5'!$G$21&lt;&gt;"",'Gr 5'!$G$21,"")</f>
        <v/>
      </c>
      <c r="X56" s="21" t="str">
        <f>IF('Gr 5'!$E$16&lt;&gt;"",'Gr 5'!$E$16,"")</f>
        <v/>
      </c>
      <c r="Y56" s="22" t="str">
        <f t="shared" si="72"/>
        <v/>
      </c>
      <c r="Z56" s="23" t="str">
        <f>IF('Gr 5'!$G$16&lt;&gt;"",'Gr 5'!$G$16,"")</f>
        <v/>
      </c>
      <c r="AA56" s="24">
        <f t="shared" si="74"/>
        <v>0</v>
      </c>
      <c r="AB56" s="25" t="str">
        <f t="shared" si="75"/>
        <v>:</v>
      </c>
      <c r="AC56" s="26">
        <f t="shared" si="76"/>
        <v>0</v>
      </c>
      <c r="AD56" s="27">
        <f t="shared" si="77"/>
        <v>0</v>
      </c>
      <c r="AE56" s="28" t="s">
        <v>11</v>
      </c>
      <c r="AF56" s="25">
        <f t="shared" si="78"/>
        <v>0</v>
      </c>
      <c r="AG56" s="29" t="str">
        <f>IF(AA56+AC56&gt;0,RANK(sonuc!AI56,sonuc!AI$54:AI$61),"")</f>
        <v/>
      </c>
      <c r="AH56" s="138" t="e">
        <f>#REF!</f>
        <v>#REF!</v>
      </c>
      <c r="AI56" s="78">
        <f>(sonuc!AA56*1000+sonuc!AC56*200+(sonuc!AD56-sonuc!AF56)*20)</f>
        <v>0</v>
      </c>
      <c r="AJ56" s="131" t="str">
        <f>IF(AA56+AC56&gt;0,sonuc!AA56+sonuc!AC56,"")</f>
        <v/>
      </c>
    </row>
    <row r="57" spans="1:38" ht="18.75">
      <c r="A57" s="130">
        <v>4</v>
      </c>
      <c r="B57" s="195" t="s">
        <v>146</v>
      </c>
      <c r="C57" s="19">
        <f>+N54</f>
        <v>3</v>
      </c>
      <c r="D57" s="22" t="str">
        <f>IF(E57&lt;&gt;"",":","")</f>
        <v>:</v>
      </c>
      <c r="E57" s="20">
        <f>+L54</f>
        <v>1</v>
      </c>
      <c r="F57" s="19">
        <f>+N55</f>
        <v>3</v>
      </c>
      <c r="G57" s="22" t="str">
        <f t="shared" si="79"/>
        <v>:</v>
      </c>
      <c r="H57" s="20">
        <f>+L55</f>
        <v>0</v>
      </c>
      <c r="I57" s="19" t="str">
        <f>+N56</f>
        <v/>
      </c>
      <c r="J57" s="22" t="str">
        <f t="shared" ref="J57:J61" si="80">IF(K57&lt;&gt;"",":","")</f>
        <v/>
      </c>
      <c r="K57" s="20" t="str">
        <f>+L56</f>
        <v/>
      </c>
      <c r="L57" s="56"/>
      <c r="M57" s="57"/>
      <c r="N57" s="58"/>
      <c r="O57" s="21" t="str">
        <f>IF('Gr 5'!$E$7&lt;&gt;"",'Gr 5'!$E$7,"")</f>
        <v/>
      </c>
      <c r="P57" s="22" t="str">
        <f>IF(Q57&lt;&gt;"",":","")</f>
        <v/>
      </c>
      <c r="Q57" s="23" t="str">
        <f>IF('Gr 5'!$G$7&lt;&gt;"",'Gr 5'!$G$7,"")</f>
        <v/>
      </c>
      <c r="R57" s="21">
        <f>IF('Gr 5'!$E$22&lt;&gt;"",'Gr 5'!$E$22,"")</f>
        <v>3</v>
      </c>
      <c r="S57" s="22" t="str">
        <f>IF(T57&lt;&gt;"",":","")</f>
        <v>:</v>
      </c>
      <c r="T57" s="23">
        <f>IF('Gr 5'!$G$22&lt;&gt;"",'Gr 5'!$G$22,"")</f>
        <v>2</v>
      </c>
      <c r="U57" s="21">
        <f>IF('Gr 5'!$E$17&lt;&gt;"",'Gr 5'!$E$17,"")</f>
        <v>1</v>
      </c>
      <c r="V57" s="22" t="str">
        <f t="shared" si="71"/>
        <v>:</v>
      </c>
      <c r="W57" s="23">
        <f>IF('Gr 5'!$G$17&lt;&gt;"",'Gr 5'!$G$17,"")</f>
        <v>3</v>
      </c>
      <c r="X57" s="21">
        <f>IF('Gr 5'!$E$12&lt;&gt;"",'Gr 5'!$E$12,"")</f>
        <v>3</v>
      </c>
      <c r="Y57" s="22" t="str">
        <f t="shared" si="72"/>
        <v>:</v>
      </c>
      <c r="Z57" s="23">
        <f>IF('Gr 5'!$G$12&lt;&gt;"",'Gr 5'!$G$12,"")</f>
        <v>1</v>
      </c>
      <c r="AA57" s="24">
        <f t="shared" si="74"/>
        <v>4</v>
      </c>
      <c r="AB57" s="25" t="str">
        <f t="shared" si="75"/>
        <v>:</v>
      </c>
      <c r="AC57" s="26">
        <f t="shared" si="76"/>
        <v>1</v>
      </c>
      <c r="AD57" s="27">
        <f t="shared" si="77"/>
        <v>13</v>
      </c>
      <c r="AE57" s="28" t="s">
        <v>11</v>
      </c>
      <c r="AF57" s="25">
        <f t="shared" si="78"/>
        <v>7</v>
      </c>
      <c r="AG57" s="29">
        <f>IF(AA57+AC57&gt;0,RANK(sonuc!AI57,sonuc!AI$54:AI$61),"")</f>
        <v>2</v>
      </c>
      <c r="AH57" s="138" t="e">
        <f>#REF!</f>
        <v>#REF!</v>
      </c>
      <c r="AI57" s="78">
        <f>(sonuc!AA57*1000+sonuc!AC57*200+(sonuc!AD57-sonuc!AF57)*20)</f>
        <v>4320</v>
      </c>
      <c r="AJ57" s="131">
        <f>IF(AA57+AC57&gt;0,sonuc!AA57+sonuc!AC57,"")</f>
        <v>5</v>
      </c>
    </row>
    <row r="58" spans="1:38" ht="18.75">
      <c r="A58" s="130">
        <v>5</v>
      </c>
      <c r="B58" s="195"/>
      <c r="C58" s="19" t="str">
        <f>+Q54</f>
        <v/>
      </c>
      <c r="D58" s="31" t="str">
        <f t="shared" ref="D58:D61" si="81">IF(E58&lt;&gt;"",":","")</f>
        <v/>
      </c>
      <c r="E58" s="20" t="str">
        <f>+O54</f>
        <v/>
      </c>
      <c r="F58" s="21" t="str">
        <f>+Q55</f>
        <v/>
      </c>
      <c r="G58" s="22" t="str">
        <f t="shared" si="79"/>
        <v/>
      </c>
      <c r="H58" s="23" t="str">
        <f>+O55</f>
        <v/>
      </c>
      <c r="I58" s="21" t="str">
        <f>+Q56</f>
        <v/>
      </c>
      <c r="J58" s="22" t="str">
        <f t="shared" si="80"/>
        <v/>
      </c>
      <c r="K58" s="20" t="str">
        <f>+O56</f>
        <v/>
      </c>
      <c r="L58" s="21" t="str">
        <f>+Q57</f>
        <v/>
      </c>
      <c r="M58" s="22" t="str">
        <f t="shared" ref="M58:M61" si="82">IF(N58&lt;&gt;"",":","")</f>
        <v/>
      </c>
      <c r="N58" s="23" t="str">
        <f>+O57</f>
        <v/>
      </c>
      <c r="O58" s="56"/>
      <c r="P58" s="57"/>
      <c r="Q58" s="58"/>
      <c r="R58" s="21" t="str">
        <f>IF('Gr 5'!$N$7&lt;&gt;"",'Gr 5'!$N$7,"")</f>
        <v/>
      </c>
      <c r="S58" s="22" t="str">
        <f>IF(T58&lt;&gt;"",":","")</f>
        <v/>
      </c>
      <c r="T58" s="23" t="str">
        <f>IF('Gr 5'!$P$7&lt;&gt;"",'Gr 5'!$P$7,"")</f>
        <v/>
      </c>
      <c r="U58" s="21" t="str">
        <f>IF('Gr 5'!$P$12&lt;&gt;"",'Gr 5'!$P$12,"")</f>
        <v/>
      </c>
      <c r="V58" s="22" t="str">
        <f t="shared" si="71"/>
        <v/>
      </c>
      <c r="W58" s="23" t="str">
        <f>IF('Gr 5'!$N$12&lt;&gt;"",'Gr 5'!$N$12,"")</f>
        <v/>
      </c>
      <c r="X58" s="21" t="str">
        <f>IF('Gr 5'!$P$16&lt;&gt;"",'Gr 5'!$P$16,"")</f>
        <v/>
      </c>
      <c r="Y58" s="22" t="str">
        <f t="shared" si="72"/>
        <v/>
      </c>
      <c r="Z58" s="23" t="str">
        <f>IF('Gr 5'!$N$16&lt;&gt;"",'Gr 5'!$N$16,"")</f>
        <v/>
      </c>
      <c r="AA58" s="24">
        <f t="shared" si="74"/>
        <v>0</v>
      </c>
      <c r="AB58" s="25" t="str">
        <f t="shared" si="75"/>
        <v>:</v>
      </c>
      <c r="AC58" s="26">
        <f t="shared" si="76"/>
        <v>0</v>
      </c>
      <c r="AD58" s="27">
        <f t="shared" si="77"/>
        <v>0</v>
      </c>
      <c r="AE58" s="28" t="s">
        <v>11</v>
      </c>
      <c r="AF58" s="25">
        <f t="shared" si="78"/>
        <v>0</v>
      </c>
      <c r="AG58" s="29" t="str">
        <f>IF(AA58+AC58&gt;0,RANK(sonuc!AI58,sonuc!AI$54:AI$61),"")</f>
        <v/>
      </c>
      <c r="AH58" s="138" t="e">
        <f>#REF!</f>
        <v>#REF!</v>
      </c>
      <c r="AI58" s="78">
        <f>(sonuc!AA58*1000+sonuc!AC58*200+(sonuc!AD58-sonuc!AF58)*20)</f>
        <v>0</v>
      </c>
      <c r="AJ58" s="131" t="str">
        <f>IF(AA58+AC58&gt;0,sonuc!AA58+sonuc!AC58,"")</f>
        <v/>
      </c>
    </row>
    <row r="59" spans="1:38" ht="18.75">
      <c r="A59" s="130">
        <v>6</v>
      </c>
      <c r="B59" s="195" t="s">
        <v>148</v>
      </c>
      <c r="C59" s="19">
        <f>+T54</f>
        <v>1</v>
      </c>
      <c r="D59" s="22" t="str">
        <f t="shared" si="81"/>
        <v>:</v>
      </c>
      <c r="E59" s="20">
        <f>+R54</f>
        <v>3</v>
      </c>
      <c r="F59" s="19">
        <f>+T55</f>
        <v>0</v>
      </c>
      <c r="G59" s="22" t="str">
        <f t="shared" si="79"/>
        <v>:</v>
      </c>
      <c r="H59" s="20">
        <f>+R55</f>
        <v>3</v>
      </c>
      <c r="I59" s="19" t="str">
        <f>+T56</f>
        <v/>
      </c>
      <c r="J59" s="22" t="str">
        <f t="shared" si="80"/>
        <v/>
      </c>
      <c r="K59" s="20" t="str">
        <f>+R56</f>
        <v/>
      </c>
      <c r="L59" s="19">
        <f>+T57</f>
        <v>2</v>
      </c>
      <c r="M59" s="22" t="str">
        <f>IF(N59&lt;&gt;"",":","")</f>
        <v>:</v>
      </c>
      <c r="N59" s="20">
        <f>+R57</f>
        <v>3</v>
      </c>
      <c r="O59" s="19" t="str">
        <f>+T58</f>
        <v/>
      </c>
      <c r="P59" s="22" t="str">
        <f t="shared" ref="P59:P61" si="83">IF(Q59&lt;&gt;"",":","")</f>
        <v/>
      </c>
      <c r="Q59" s="20" t="str">
        <f>+R58</f>
        <v/>
      </c>
      <c r="R59" s="56"/>
      <c r="S59" s="57"/>
      <c r="T59" s="58"/>
      <c r="U59" s="21">
        <f>IF('Gr 5'!$P$17&lt;&gt;"",'Gr 5'!$P$17,"")</f>
        <v>0</v>
      </c>
      <c r="V59" s="22" t="str">
        <f t="shared" si="71"/>
        <v>:</v>
      </c>
      <c r="W59" s="23">
        <f>IF('Gr 5'!$N$17&lt;&gt;"",'Gr 5'!$N$17,"")</f>
        <v>3</v>
      </c>
      <c r="X59" s="21">
        <f>IF('Gr 5'!$P$10&lt;&gt;"",'Gr 5'!$P$10,"")</f>
        <v>0</v>
      </c>
      <c r="Y59" s="22" t="str">
        <f t="shared" si="72"/>
        <v>:</v>
      </c>
      <c r="Z59" s="23">
        <f>IF('Gr 5'!$N$10&lt;&gt;"",'Gr 5'!$N$10,"")</f>
        <v>3</v>
      </c>
      <c r="AA59" s="24">
        <f t="shared" si="74"/>
        <v>0</v>
      </c>
      <c r="AB59" s="25" t="str">
        <f t="shared" si="75"/>
        <v>:</v>
      </c>
      <c r="AC59" s="26">
        <f t="shared" si="76"/>
        <v>5</v>
      </c>
      <c r="AD59" s="27">
        <f t="shared" si="77"/>
        <v>3</v>
      </c>
      <c r="AE59" s="28" t="s">
        <v>11</v>
      </c>
      <c r="AF59" s="25">
        <f t="shared" si="78"/>
        <v>15</v>
      </c>
      <c r="AG59" s="29">
        <f>IF(AA59+AC59&gt;0,RANK(sonuc!AI59,sonuc!AI$54:AI$61),"")</f>
        <v>6</v>
      </c>
      <c r="AH59" s="138" t="e">
        <f>#REF!</f>
        <v>#REF!</v>
      </c>
      <c r="AI59" s="78">
        <f>(sonuc!AA59*1000+sonuc!AC59*200+(sonuc!AD59-sonuc!AF59)*20)</f>
        <v>760</v>
      </c>
      <c r="AJ59" s="131">
        <f>IF(AA59+AC59&gt;0,sonuc!AA59+sonuc!AC59,"")</f>
        <v>5</v>
      </c>
    </row>
    <row r="60" spans="1:38" ht="18.75">
      <c r="A60" s="130">
        <v>7</v>
      </c>
      <c r="B60" s="195" t="s">
        <v>124</v>
      </c>
      <c r="C60" s="19">
        <f>+W54</f>
        <v>3</v>
      </c>
      <c r="D60" s="31" t="str">
        <f t="shared" si="81"/>
        <v>:</v>
      </c>
      <c r="E60" s="20">
        <f>+U54</f>
        <v>0</v>
      </c>
      <c r="F60" s="21">
        <f>+W55</f>
        <v>3</v>
      </c>
      <c r="G60" s="22" t="str">
        <f t="shared" si="79"/>
        <v>:</v>
      </c>
      <c r="H60" s="23">
        <f>+U55</f>
        <v>0</v>
      </c>
      <c r="I60" s="21" t="str">
        <f>+W56</f>
        <v/>
      </c>
      <c r="J60" s="22" t="str">
        <f t="shared" si="80"/>
        <v/>
      </c>
      <c r="K60" s="23" t="str">
        <f>+U56</f>
        <v/>
      </c>
      <c r="L60" s="21">
        <f>+W57</f>
        <v>3</v>
      </c>
      <c r="M60" s="22" t="str">
        <f t="shared" si="82"/>
        <v>:</v>
      </c>
      <c r="N60" s="23">
        <f>+U57</f>
        <v>1</v>
      </c>
      <c r="O60" s="21" t="str">
        <f>+W58</f>
        <v/>
      </c>
      <c r="P60" s="22" t="str">
        <f t="shared" si="83"/>
        <v/>
      </c>
      <c r="Q60" s="23" t="str">
        <f>+U58</f>
        <v/>
      </c>
      <c r="R60" s="21">
        <f>+W59</f>
        <v>3</v>
      </c>
      <c r="S60" s="22" t="str">
        <f t="shared" ref="S60:S61" si="84">IF(T60&lt;&gt;"",":","")</f>
        <v>:</v>
      </c>
      <c r="T60" s="23">
        <f>+U59</f>
        <v>0</v>
      </c>
      <c r="U60" s="56"/>
      <c r="V60" s="57"/>
      <c r="W60" s="58"/>
      <c r="X60" s="21">
        <f>IF('Gr 5'!$P$6&lt;&gt;"",'Gr 5'!$P$6,"")</f>
        <v>2</v>
      </c>
      <c r="Y60" s="22" t="str">
        <f t="shared" si="72"/>
        <v>:</v>
      </c>
      <c r="Z60" s="23">
        <f>IF('Gr 5'!$N$6&lt;&gt;"",'Gr 5'!$N$6,"")</f>
        <v>3</v>
      </c>
      <c r="AA60" s="24">
        <f t="shared" si="74"/>
        <v>4</v>
      </c>
      <c r="AB60" s="25" t="str">
        <f t="shared" si="75"/>
        <v>:</v>
      </c>
      <c r="AC60" s="26">
        <f t="shared" si="76"/>
        <v>1</v>
      </c>
      <c r="AD60" s="27">
        <f t="shared" si="77"/>
        <v>14</v>
      </c>
      <c r="AE60" s="28" t="s">
        <v>11</v>
      </c>
      <c r="AF60" s="25">
        <f t="shared" si="78"/>
        <v>4</v>
      </c>
      <c r="AG60" s="29">
        <f>IF(AA60+AC60&gt;0,RANK(sonuc!AI60,sonuc!AI$54:AI$61),"")</f>
        <v>1</v>
      </c>
      <c r="AH60" s="138" t="e">
        <f>#REF!</f>
        <v>#REF!</v>
      </c>
      <c r="AI60" s="78">
        <f>(sonuc!AA60*1000+sonuc!AC60*200+(sonuc!AD60-sonuc!AF60)*20)</f>
        <v>4400</v>
      </c>
      <c r="AJ60" s="131">
        <f>IF(AA60+AC60&gt;0,sonuc!AA60+sonuc!AC60,"")</f>
        <v>5</v>
      </c>
    </row>
    <row r="61" spans="1:38" ht="19.5" thickBot="1">
      <c r="A61" s="134">
        <v>8</v>
      </c>
      <c r="B61" s="197" t="s">
        <v>149</v>
      </c>
      <c r="C61" s="79">
        <f>+Z54</f>
        <v>3</v>
      </c>
      <c r="D61" s="80" t="str">
        <f t="shared" si="81"/>
        <v>:</v>
      </c>
      <c r="E61" s="81">
        <f>+X54</f>
        <v>2</v>
      </c>
      <c r="F61" s="79">
        <f>+Z55</f>
        <v>3</v>
      </c>
      <c r="G61" s="80" t="str">
        <f t="shared" si="79"/>
        <v>:</v>
      </c>
      <c r="H61" s="81">
        <f>+X55</f>
        <v>0</v>
      </c>
      <c r="I61" s="79" t="str">
        <f>+Z56</f>
        <v/>
      </c>
      <c r="J61" s="80" t="str">
        <f t="shared" si="80"/>
        <v/>
      </c>
      <c r="K61" s="81" t="str">
        <f>+X56</f>
        <v/>
      </c>
      <c r="L61" s="79">
        <f>+Z57</f>
        <v>1</v>
      </c>
      <c r="M61" s="80" t="str">
        <f t="shared" si="82"/>
        <v>:</v>
      </c>
      <c r="N61" s="81">
        <f>+X57</f>
        <v>3</v>
      </c>
      <c r="O61" s="79" t="str">
        <f>+Z58</f>
        <v/>
      </c>
      <c r="P61" s="80" t="str">
        <f t="shared" si="83"/>
        <v/>
      </c>
      <c r="Q61" s="81" t="str">
        <f>+X58</f>
        <v/>
      </c>
      <c r="R61" s="79">
        <f>+Z59</f>
        <v>3</v>
      </c>
      <c r="S61" s="80" t="str">
        <f t="shared" si="84"/>
        <v>:</v>
      </c>
      <c r="T61" s="81">
        <f>+X59</f>
        <v>0</v>
      </c>
      <c r="U61" s="79">
        <f>+Z60</f>
        <v>3</v>
      </c>
      <c r="V61" s="80" t="str">
        <f>IF(W61&lt;&gt;"",":","")</f>
        <v>:</v>
      </c>
      <c r="W61" s="81">
        <f>+X60</f>
        <v>2</v>
      </c>
      <c r="X61" s="82"/>
      <c r="Y61" s="83"/>
      <c r="Z61" s="84"/>
      <c r="AA61" s="85">
        <f t="shared" si="74"/>
        <v>4</v>
      </c>
      <c r="AB61" s="86" t="str">
        <f t="shared" si="75"/>
        <v>:</v>
      </c>
      <c r="AC61" s="87">
        <f t="shared" si="76"/>
        <v>1</v>
      </c>
      <c r="AD61" s="88">
        <f t="shared" si="77"/>
        <v>13</v>
      </c>
      <c r="AE61" s="89" t="s">
        <v>11</v>
      </c>
      <c r="AF61" s="86">
        <f t="shared" si="78"/>
        <v>7</v>
      </c>
      <c r="AG61" s="90">
        <f>IF(AA61+AC61&gt;0,RANK(sonuc!AI61,sonuc!AI$54:AI$61),"")</f>
        <v>2</v>
      </c>
      <c r="AH61" s="139" t="e">
        <f>#REF!</f>
        <v>#REF!</v>
      </c>
      <c r="AI61" s="91">
        <f>(sonuc!AA61*1000+sonuc!AC61*200+(sonuc!AD61-sonuc!AF61)*20)</f>
        <v>4320</v>
      </c>
      <c r="AJ61" s="131">
        <f>IF(AA61+AC61&gt;0,sonuc!AA61+sonuc!AC61,"")</f>
        <v>5</v>
      </c>
    </row>
    <row r="62" spans="1:38" ht="19.5" thickBot="1">
      <c r="A62" s="206" t="s">
        <v>28</v>
      </c>
      <c r="B62" s="207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9"/>
      <c r="AJ62" s="131"/>
    </row>
    <row r="63" spans="1:38" ht="15.75">
      <c r="A63" s="128" t="s">
        <v>0</v>
      </c>
      <c r="B63" s="129" t="s">
        <v>1</v>
      </c>
      <c r="C63" s="210">
        <v>1</v>
      </c>
      <c r="D63" s="211"/>
      <c r="E63" s="212"/>
      <c r="F63" s="210">
        <v>2</v>
      </c>
      <c r="G63" s="211"/>
      <c r="H63" s="212"/>
      <c r="I63" s="210">
        <v>3</v>
      </c>
      <c r="J63" s="211"/>
      <c r="K63" s="212"/>
      <c r="L63" s="210">
        <v>4</v>
      </c>
      <c r="M63" s="211"/>
      <c r="N63" s="212"/>
      <c r="O63" s="210">
        <v>5</v>
      </c>
      <c r="P63" s="211"/>
      <c r="Q63" s="212"/>
      <c r="R63" s="210">
        <v>6</v>
      </c>
      <c r="S63" s="211"/>
      <c r="T63" s="212"/>
      <c r="U63" s="210">
        <v>7</v>
      </c>
      <c r="V63" s="211"/>
      <c r="W63" s="212"/>
      <c r="X63" s="210">
        <v>8</v>
      </c>
      <c r="Y63" s="211"/>
      <c r="Z63" s="212"/>
      <c r="AA63" s="213" t="s">
        <v>10</v>
      </c>
      <c r="AB63" s="214"/>
      <c r="AC63" s="215"/>
      <c r="AD63" s="213" t="s">
        <v>48</v>
      </c>
      <c r="AE63" s="214"/>
      <c r="AF63" s="216"/>
      <c r="AG63" s="140" t="s">
        <v>33</v>
      </c>
      <c r="AH63" s="34" t="e">
        <f>AH53</f>
        <v>#REF!</v>
      </c>
      <c r="AI63" s="92" t="s">
        <v>51</v>
      </c>
      <c r="AJ63" s="125" t="s">
        <v>52</v>
      </c>
    </row>
    <row r="64" spans="1:38" ht="18.75">
      <c r="A64" s="130">
        <v>1</v>
      </c>
      <c r="B64" s="195"/>
      <c r="C64" s="56"/>
      <c r="D64" s="57"/>
      <c r="E64" s="58"/>
      <c r="F64" s="21" t="str">
        <f>IF('Gr 6'!$N$9&lt;&gt;"",'Gr 6'!$N$9,"")</f>
        <v/>
      </c>
      <c r="G64" s="22" t="str">
        <f>IF(H64&lt;&gt;"",":","")</f>
        <v/>
      </c>
      <c r="H64" s="23" t="str">
        <f>IF('Gr 6'!$P$9&lt;&gt;"",'Gr 6'!$P$9,"")</f>
        <v/>
      </c>
      <c r="I64" s="21" t="str">
        <f>IF('Gr 6'!$N$14&lt;&gt;"",'Gr 6'!$N$14,"")</f>
        <v/>
      </c>
      <c r="J64" s="22" t="str">
        <f>IF(K64&lt;&gt;"",":","")</f>
        <v/>
      </c>
      <c r="K64" s="23" t="str">
        <f>IF('Gr 6'!$P$14&lt;&gt;"",'Gr 6'!$P$14,"")</f>
        <v/>
      </c>
      <c r="L64" s="21" t="str">
        <f>IF('Gr 6'!$N$4&lt;&gt;"",'Gr 6'!$N$4,"")</f>
        <v/>
      </c>
      <c r="M64" s="22" t="str">
        <f>IF($N$4&lt;&gt;"",":","")</f>
        <v>:</v>
      </c>
      <c r="N64" s="23" t="str">
        <f>IF('Gr 6'!$P$4&lt;&gt;"",'Gr 6'!$P$4,"")</f>
        <v/>
      </c>
      <c r="O64" s="21" t="str">
        <f>IF('Gr 6'!$E$19&lt;&gt;"",'Gr 6'!$E$19,"")</f>
        <v/>
      </c>
      <c r="P64" s="22" t="str">
        <f>IF(Q64&lt;&gt;"",":","")</f>
        <v/>
      </c>
      <c r="Q64" s="23" t="str">
        <f>IF('Gr 6'!$G$19&lt;&gt;"",'Gr 6'!$G$19,"")</f>
        <v/>
      </c>
      <c r="R64" s="21" t="str">
        <f>IF('Gr 6'!$E$14&lt;&gt;"",'Gr 6'!$E$14,"")</f>
        <v/>
      </c>
      <c r="S64" s="22" t="str">
        <f>IF(T64&lt;&gt;"",":","")</f>
        <v/>
      </c>
      <c r="T64" s="23" t="str">
        <f>IF('Gr 6'!$G$14&lt;&gt;"",'Gr 6'!$G$14,"")</f>
        <v/>
      </c>
      <c r="U64" s="21" t="str">
        <f>IF('Gr 6'!$E$9&lt;&gt;"",'Gr 6'!$E$9,"")</f>
        <v/>
      </c>
      <c r="V64" s="22" t="str">
        <f t="shared" ref="V64:V69" si="85">IF(W64&lt;&gt;"",":","")</f>
        <v/>
      </c>
      <c r="W64" s="23" t="str">
        <f>IF('Gr 6'!$G$9&lt;&gt;"",'Gr 6'!$G$9,"")</f>
        <v/>
      </c>
      <c r="X64" s="21" t="str">
        <f>IF('Gr 6'!$E$4&lt;&gt;"",'Gr 6'!$E$4,"")</f>
        <v/>
      </c>
      <c r="Y64" s="22" t="str">
        <f t="shared" ref="Y64:Y70" si="86">IF(Z64&lt;&gt;"",":","")</f>
        <v/>
      </c>
      <c r="Z64" s="23" t="str">
        <f>IF('Gr 6'!$G$4&lt;&gt;"",'Gr 6'!$G$4,"")</f>
        <v/>
      </c>
      <c r="AA64" s="24">
        <f>IF(C64&gt;E64,1)+IF(F64&gt;H64,1)+IF(I64&gt;K64,1)+IF(L64&gt;N64,1)+IF(O64&gt;Q64,1)+IF(R64&gt;T64,1)+IF(U64&gt;W64,1)+IF(X64&gt;Z64,1)</f>
        <v>0</v>
      </c>
      <c r="AB64" s="25" t="str">
        <f t="shared" ref="AB64" si="87">IF(AC64&lt;&gt;"",":","")</f>
        <v>:</v>
      </c>
      <c r="AC64" s="26">
        <f>IF(E64&gt;C64,1)+IF(H64&gt;F64,1)+IF(K64&gt;I64,1)+IF(N64&gt;L64,1)+IF(Q64&gt;O64,1)+IF(T64&gt;R64,1)+IF(W64&gt;U64,1)+IF(Z64&gt;X64,1)</f>
        <v>0</v>
      </c>
      <c r="AD64" s="27">
        <f>SUM(C64,F64,I64,L64,O64,R64,U64,X64)</f>
        <v>0</v>
      </c>
      <c r="AE64" s="28" t="s">
        <v>11</v>
      </c>
      <c r="AF64" s="25">
        <f>SUM(E64,H64,K64,N64,Q64,T64,W64,Z64)</f>
        <v>0</v>
      </c>
      <c r="AG64" s="29" t="str">
        <f>IF(AA64+AC64&gt;0,RANK(sonuc!AI64,sonuc!AI$64:AI$71),"")</f>
        <v/>
      </c>
      <c r="AH64" s="138" t="e">
        <f>#REF!</f>
        <v>#REF!</v>
      </c>
      <c r="AI64" s="78">
        <f>(sonuc!AA64*1000+sonuc!AC64*200+(sonuc!AD64-sonuc!AF64)*20)</f>
        <v>0</v>
      </c>
      <c r="AJ64" s="131" t="str">
        <f>IF(AA64+AC64&gt;0,sonuc!AA64+sonuc!AC64,"")</f>
        <v/>
      </c>
    </row>
    <row r="65" spans="1:37" ht="18.75">
      <c r="A65" s="130">
        <v>2</v>
      </c>
      <c r="B65" s="195" t="s">
        <v>150</v>
      </c>
      <c r="C65" s="19" t="str">
        <f>+H64</f>
        <v/>
      </c>
      <c r="D65" s="22" t="str">
        <f>IF(E65&lt;&gt;"",":","")</f>
        <v/>
      </c>
      <c r="E65" s="20" t="str">
        <f>+F64</f>
        <v/>
      </c>
      <c r="F65" s="56"/>
      <c r="G65" s="57"/>
      <c r="H65" s="58"/>
      <c r="I65" s="21">
        <f>IF('Gr 6'!$N$5&lt;&gt;"",'Gr 6'!$N$5,"")</f>
        <v>1</v>
      </c>
      <c r="J65" s="22" t="str">
        <f>IF(K65&lt;&gt;"",":","")</f>
        <v>:</v>
      </c>
      <c r="K65" s="23">
        <f>IF('Gr 6'!$P$5&lt;&gt;"",'Gr 6'!$P$5,"")</f>
        <v>3</v>
      </c>
      <c r="L65" s="21">
        <f>IF('Gr 6'!$N$15&lt;&gt;"",'Gr 6'!$N$15,"")</f>
        <v>3</v>
      </c>
      <c r="M65" s="22" t="str">
        <f>IF($N$5&lt;&gt;"",":","")</f>
        <v>:</v>
      </c>
      <c r="N65" s="23">
        <f>IF('Gr 6'!$P$15&lt;&gt;"",'Gr 6'!$P$15,"")</f>
        <v>0</v>
      </c>
      <c r="O65" s="21">
        <f>IF('Gr 6'!$E$15&lt;&gt;"",'Gr 6'!$E$15,"")</f>
        <v>3</v>
      </c>
      <c r="P65" s="22" t="str">
        <f>IF(Q65&lt;&gt;"",":","")</f>
        <v>:</v>
      </c>
      <c r="Q65" s="23">
        <f>IF('Gr 6'!$G$15&lt;&gt;"",'Gr 6'!$G$15,"")</f>
        <v>1</v>
      </c>
      <c r="R65" s="21">
        <f>IF('Gr 6'!$E$10&lt;&gt;"",'Gr 6'!$E$10,"")</f>
        <v>3</v>
      </c>
      <c r="S65" s="22" t="str">
        <f>IF(T65&lt;&gt;"",":","")</f>
        <v>:</v>
      </c>
      <c r="T65" s="23">
        <f>IF('Gr 6'!$G$10&lt;&gt;"",'Gr 6'!$G$10,"")</f>
        <v>2</v>
      </c>
      <c r="U65" s="21">
        <f>IF('Gr 6'!$E$5&lt;&gt;"",'Gr 6'!$E$5,"")</f>
        <v>3</v>
      </c>
      <c r="V65" s="22" t="str">
        <f t="shared" si="85"/>
        <v>:</v>
      </c>
      <c r="W65" s="23">
        <f>IF('Gr 6'!$G$5&lt;&gt;"",'Gr 6'!$G$5,"")</f>
        <v>0</v>
      </c>
      <c r="X65" s="21">
        <f>IF('Gr 6'!$E$20&lt;&gt;"",'Gr 6'!$E$20,"")</f>
        <v>3</v>
      </c>
      <c r="Y65" s="22" t="str">
        <f t="shared" si="86"/>
        <v>:</v>
      </c>
      <c r="Z65" s="23">
        <f>IF('Gr 6'!$G$20&lt;&gt;"",'Gr 6'!$G$20,"")</f>
        <v>0</v>
      </c>
      <c r="AA65" s="24">
        <f t="shared" ref="AA65:AA71" si="88">IF(C65&gt;E65,1)+IF(F65&gt;H65,1)+IF(I65&gt;K65,1)+IF(L65&gt;N65,1)+IF(O65&gt;Q65,1)+IF(R65&gt;T65,1)+IF(U65&gt;W65,1)+IF(X65&gt;Z65,1)</f>
        <v>5</v>
      </c>
      <c r="AB65" s="25" t="str">
        <f t="shared" ref="AB65:AB71" si="89">IF(AC65&lt;&gt;"",":","")</f>
        <v>:</v>
      </c>
      <c r="AC65" s="26">
        <f t="shared" ref="AC65:AC71" si="90">IF(E65&gt;C65,1)+IF(H65&gt;F65,1)+IF(K65&gt;I65,1)+IF(N65&gt;L65,1)+IF(Q65&gt;O65,1)+IF(T65&gt;R65,1)+IF(W65&gt;U65,1)+IF(Z65&gt;X65,1)</f>
        <v>1</v>
      </c>
      <c r="AD65" s="27">
        <f t="shared" ref="AD65:AD71" si="91">SUM(C65,F65,I65,L65,O65,R65,U65,X65)</f>
        <v>16</v>
      </c>
      <c r="AE65" s="28" t="s">
        <v>11</v>
      </c>
      <c r="AF65" s="25">
        <f t="shared" ref="AF65:AF71" si="92">SUM(E65,H65,K65,N65,Q65,T65,W65,Z65)</f>
        <v>6</v>
      </c>
      <c r="AG65" s="29">
        <f>IF(AA65+AC65&gt;0,RANK(sonuc!AI65,sonuc!AI$64:AI$71),"")</f>
        <v>1</v>
      </c>
      <c r="AH65" s="138" t="e">
        <f>#REF!</f>
        <v>#REF!</v>
      </c>
      <c r="AI65" s="78">
        <f>(sonuc!AA65*1000+sonuc!AC65*200+(sonuc!AD65-sonuc!AF65)*20)</f>
        <v>5400</v>
      </c>
      <c r="AJ65" s="131">
        <f>IF(AA65+AC65&gt;0,sonuc!AA65+sonuc!AC65,"")</f>
        <v>6</v>
      </c>
    </row>
    <row r="66" spans="1:37" ht="18.75">
      <c r="A66" s="130">
        <v>3</v>
      </c>
      <c r="B66" s="195" t="s">
        <v>151</v>
      </c>
      <c r="C66" s="19" t="str">
        <f>+K64</f>
        <v/>
      </c>
      <c r="D66" s="30" t="str">
        <f>IF(E66&lt;&gt;"",":","")</f>
        <v/>
      </c>
      <c r="E66" s="20" t="str">
        <f>+I64</f>
        <v/>
      </c>
      <c r="F66" s="21">
        <f>+K65</f>
        <v>3</v>
      </c>
      <c r="G66" s="22" t="str">
        <f t="shared" ref="G66:G71" si="93">IF(H66&lt;&gt;"",":","")</f>
        <v>:</v>
      </c>
      <c r="H66" s="23">
        <f>+I65</f>
        <v>1</v>
      </c>
      <c r="I66" s="56"/>
      <c r="J66" s="57"/>
      <c r="K66" s="58"/>
      <c r="L66" s="21">
        <f>IF('Gr 6'!$P$11&lt;&gt;"",'Gr 6'!$P$11,"")</f>
        <v>3</v>
      </c>
      <c r="M66" s="22" t="str">
        <f>IF($N$6&lt;&gt;"",":","")</f>
        <v>:</v>
      </c>
      <c r="N66" s="23">
        <f>IF('Gr 6'!$N$11&lt;&gt;"",'Gr 6'!$N$11,"")</f>
        <v>0</v>
      </c>
      <c r="O66" s="21">
        <f>IF('Gr 6'!$E$11&lt;&gt;"",'Gr 6'!$E$11,"")</f>
        <v>1</v>
      </c>
      <c r="P66" s="22" t="str">
        <f>IF(Q66&lt;&gt;"",":","")</f>
        <v>:</v>
      </c>
      <c r="Q66" s="23">
        <f>IF('Gr 6'!$G$11&lt;&gt;"",'Gr 6'!$G$11,"")</f>
        <v>3</v>
      </c>
      <c r="R66" s="21">
        <f>IF('Gr 6'!$E$6&lt;&gt;"",'Gr 6'!$E$6,"")</f>
        <v>3</v>
      </c>
      <c r="S66" s="22" t="str">
        <f>IF(T66&lt;&gt;"",":","")</f>
        <v>:</v>
      </c>
      <c r="T66" s="23">
        <f>IF('Gr 6'!$G$6&lt;&gt;"",'Gr 6'!$G$6,"")</f>
        <v>1</v>
      </c>
      <c r="U66" s="21">
        <f>IF('Gr 6'!$E$21&lt;&gt;"",'Gr 6'!$E$21,"")</f>
        <v>1</v>
      </c>
      <c r="V66" s="22" t="str">
        <f t="shared" si="85"/>
        <v>:</v>
      </c>
      <c r="W66" s="23">
        <f>IF('Gr 6'!$G$21&lt;&gt;"",'Gr 6'!$G$21,"")</f>
        <v>3</v>
      </c>
      <c r="X66" s="21">
        <f>IF('Gr 6'!$E$16&lt;&gt;"",'Gr 6'!$E$16,"")</f>
        <v>1</v>
      </c>
      <c r="Y66" s="22" t="str">
        <f t="shared" si="86"/>
        <v>:</v>
      </c>
      <c r="Z66" s="23">
        <f>IF('Gr 6'!$G$16&lt;&gt;"",'Gr 6'!$G$16,"")</f>
        <v>3</v>
      </c>
      <c r="AA66" s="24">
        <f t="shared" si="88"/>
        <v>3</v>
      </c>
      <c r="AB66" s="25" t="str">
        <f t="shared" si="89"/>
        <v>:</v>
      </c>
      <c r="AC66" s="26">
        <f t="shared" si="90"/>
        <v>3</v>
      </c>
      <c r="AD66" s="27">
        <f t="shared" si="91"/>
        <v>12</v>
      </c>
      <c r="AE66" s="28" t="s">
        <v>11</v>
      </c>
      <c r="AF66" s="25">
        <f t="shared" si="92"/>
        <v>11</v>
      </c>
      <c r="AG66" s="29">
        <f>IF(AA66+AC66&gt;0,RANK(sonuc!AI66,sonuc!AI$64:AI$71),"")</f>
        <v>3</v>
      </c>
      <c r="AH66" s="138" t="e">
        <f>#REF!</f>
        <v>#REF!</v>
      </c>
      <c r="AI66" s="78">
        <f>(sonuc!AA66*1000+sonuc!AC66*200+(sonuc!AD66-sonuc!AF66)*20)</f>
        <v>3620</v>
      </c>
      <c r="AJ66" s="131">
        <f>IF(AA66+AC66&gt;0,sonuc!AA66+sonuc!AC66,"")</f>
        <v>6</v>
      </c>
    </row>
    <row r="67" spans="1:37" ht="18.75">
      <c r="A67" s="130">
        <v>4</v>
      </c>
      <c r="B67" s="195" t="s">
        <v>134</v>
      </c>
      <c r="C67" s="19" t="str">
        <f>+N64</f>
        <v/>
      </c>
      <c r="D67" s="22" t="str">
        <f>IF(E67&lt;&gt;"",":","")</f>
        <v/>
      </c>
      <c r="E67" s="20" t="str">
        <f>+L64</f>
        <v/>
      </c>
      <c r="F67" s="19">
        <f>+N65</f>
        <v>0</v>
      </c>
      <c r="G67" s="22" t="str">
        <f t="shared" si="93"/>
        <v>:</v>
      </c>
      <c r="H67" s="20">
        <f>+L65</f>
        <v>3</v>
      </c>
      <c r="I67" s="19">
        <f>+N66</f>
        <v>0</v>
      </c>
      <c r="J67" s="22" t="str">
        <f t="shared" ref="J67:J71" si="94">IF(K67&lt;&gt;"",":","")</f>
        <v>:</v>
      </c>
      <c r="K67" s="20">
        <f>+L66</f>
        <v>3</v>
      </c>
      <c r="L67" s="56"/>
      <c r="M67" s="57"/>
      <c r="N67" s="58"/>
      <c r="O67" s="21">
        <f>IF('Gr 6'!$E$7&lt;&gt;"",'Gr 6'!$E$7,"")</f>
        <v>1</v>
      </c>
      <c r="P67" s="22" t="str">
        <f>IF(Q67&lt;&gt;"",":","")</f>
        <v>:</v>
      </c>
      <c r="Q67" s="23">
        <f>IF('Gr 6'!$G$7&lt;&gt;"",'Gr 6'!$G$7,"")</f>
        <v>3</v>
      </c>
      <c r="R67" s="21">
        <f>IF('Gr 6'!$E$22&lt;&gt;"",'Gr 6'!$E$22,"")</f>
        <v>1</v>
      </c>
      <c r="S67" s="22" t="str">
        <f>IF(T67&lt;&gt;"",":","")</f>
        <v>:</v>
      </c>
      <c r="T67" s="23">
        <f>IF('Gr 6'!$G$22&lt;&gt;"",'Gr 6'!$G$22,"")</f>
        <v>3</v>
      </c>
      <c r="U67" s="21">
        <f>IF('Gr 6'!$E$17&lt;&gt;"",'Gr 6'!$E$17,"")</f>
        <v>0</v>
      </c>
      <c r="V67" s="22" t="str">
        <f t="shared" si="85"/>
        <v>:</v>
      </c>
      <c r="W67" s="23">
        <f>IF('Gr 6'!$G$17&lt;&gt;"",'Gr 6'!$G$17,"")</f>
        <v>3</v>
      </c>
      <c r="X67" s="21">
        <f>IF('Gr 6'!$E$12&lt;&gt;"",'Gr 6'!$E$12,"")</f>
        <v>2</v>
      </c>
      <c r="Y67" s="22" t="str">
        <f t="shared" si="86"/>
        <v>:</v>
      </c>
      <c r="Z67" s="23">
        <f>IF('Gr 6'!$G$12&lt;&gt;"",'Gr 6'!$G$12,"")</f>
        <v>3</v>
      </c>
      <c r="AA67" s="24">
        <f t="shared" si="88"/>
        <v>0</v>
      </c>
      <c r="AB67" s="25" t="str">
        <f t="shared" si="89"/>
        <v>:</v>
      </c>
      <c r="AC67" s="26">
        <f t="shared" si="90"/>
        <v>6</v>
      </c>
      <c r="AD67" s="27">
        <f t="shared" si="91"/>
        <v>4</v>
      </c>
      <c r="AE67" s="28" t="s">
        <v>11</v>
      </c>
      <c r="AF67" s="25">
        <f t="shared" si="92"/>
        <v>18</v>
      </c>
      <c r="AG67" s="29">
        <f>IF(AA67+AC67&gt;0,RANK(sonuc!AI67,sonuc!AI$64:AI$71),"")</f>
        <v>7</v>
      </c>
      <c r="AH67" s="138" t="e">
        <f>#REF!</f>
        <v>#REF!</v>
      </c>
      <c r="AI67" s="78">
        <f>(sonuc!AA67*1000+sonuc!AC67*200+(sonuc!AD67-sonuc!AF67)*20)</f>
        <v>920</v>
      </c>
      <c r="AJ67" s="131">
        <f>IF(AA67+AC67&gt;0,sonuc!AA67+sonuc!AC67,"")</f>
        <v>6</v>
      </c>
    </row>
    <row r="68" spans="1:37" ht="18.75">
      <c r="A68" s="130">
        <v>5</v>
      </c>
      <c r="B68" s="195" t="s">
        <v>152</v>
      </c>
      <c r="C68" s="19" t="str">
        <f>+Q64</f>
        <v/>
      </c>
      <c r="D68" s="31" t="str">
        <f t="shared" ref="D68:D71" si="95">IF(E68&lt;&gt;"",":","")</f>
        <v/>
      </c>
      <c r="E68" s="20" t="str">
        <f>+O64</f>
        <v/>
      </c>
      <c r="F68" s="21">
        <f>+Q65</f>
        <v>1</v>
      </c>
      <c r="G68" s="22" t="str">
        <f t="shared" si="93"/>
        <v>:</v>
      </c>
      <c r="H68" s="23">
        <f>+O65</f>
        <v>3</v>
      </c>
      <c r="I68" s="21">
        <f>+Q66</f>
        <v>3</v>
      </c>
      <c r="J68" s="22" t="str">
        <f t="shared" si="94"/>
        <v>:</v>
      </c>
      <c r="K68" s="20">
        <f>+O66</f>
        <v>1</v>
      </c>
      <c r="L68" s="21">
        <f>+Q67</f>
        <v>3</v>
      </c>
      <c r="M68" s="22" t="str">
        <f t="shared" ref="M68:M71" si="96">IF(N68&lt;&gt;"",":","")</f>
        <v>:</v>
      </c>
      <c r="N68" s="23">
        <f>+O67</f>
        <v>1</v>
      </c>
      <c r="O68" s="56"/>
      <c r="P68" s="57"/>
      <c r="Q68" s="58"/>
      <c r="R68" s="21">
        <f>IF('Gr 6'!$N$7&lt;&gt;"",'Gr 6'!$N$7,"")</f>
        <v>3</v>
      </c>
      <c r="S68" s="22" t="str">
        <f>IF(T68&lt;&gt;"",":","")</f>
        <v>:</v>
      </c>
      <c r="T68" s="23">
        <f>IF('Gr 6'!$P$7&lt;&gt;"",'Gr 6'!$P$7,"")</f>
        <v>0</v>
      </c>
      <c r="U68" s="21">
        <f>IF('Gr 6'!$P$12&lt;&gt;"",'Gr 6'!$P$12,"")</f>
        <v>3</v>
      </c>
      <c r="V68" s="22" t="str">
        <f t="shared" si="85"/>
        <v>:</v>
      </c>
      <c r="W68" s="23">
        <f>IF('Gr 6'!$N$12&lt;&gt;"",'Gr 6'!$N$12,"")</f>
        <v>0</v>
      </c>
      <c r="X68" s="21">
        <f>IF('Gr 6'!$P$16&lt;&gt;"",'Gr 6'!$P$16,"")</f>
        <v>1</v>
      </c>
      <c r="Y68" s="22" t="str">
        <f t="shared" si="86"/>
        <v>:</v>
      </c>
      <c r="Z68" s="23">
        <f>IF('Gr 6'!$N$16&lt;&gt;"",'Gr 6'!$N$16,"")</f>
        <v>3</v>
      </c>
      <c r="AA68" s="24">
        <f t="shared" si="88"/>
        <v>4</v>
      </c>
      <c r="AB68" s="25" t="str">
        <f t="shared" si="89"/>
        <v>:</v>
      </c>
      <c r="AC68" s="26">
        <f t="shared" si="90"/>
        <v>2</v>
      </c>
      <c r="AD68" s="27">
        <f t="shared" si="91"/>
        <v>14</v>
      </c>
      <c r="AE68" s="28" t="s">
        <v>11</v>
      </c>
      <c r="AF68" s="25">
        <f t="shared" si="92"/>
        <v>8</v>
      </c>
      <c r="AG68" s="29">
        <f>IF(AA68+AC68&gt;0,RANK(sonuc!AI68,sonuc!AI$64:AI$71),"")</f>
        <v>2</v>
      </c>
      <c r="AH68" s="138" t="e">
        <f>#REF!</f>
        <v>#REF!</v>
      </c>
      <c r="AI68" s="78">
        <f>(sonuc!AA68*1000+sonuc!AC68*200+(sonuc!AD68-sonuc!AF68)*20)</f>
        <v>4520</v>
      </c>
      <c r="AJ68" s="131">
        <f>IF(AA68+AC68&gt;0,sonuc!AA68+sonuc!AC68,"")</f>
        <v>6</v>
      </c>
    </row>
    <row r="69" spans="1:37" ht="18.75">
      <c r="A69" s="130">
        <v>6</v>
      </c>
      <c r="B69" s="195" t="s">
        <v>155</v>
      </c>
      <c r="C69" s="19" t="str">
        <f>+T64</f>
        <v/>
      </c>
      <c r="D69" s="22" t="str">
        <f t="shared" si="95"/>
        <v/>
      </c>
      <c r="E69" s="20" t="str">
        <f>+R64</f>
        <v/>
      </c>
      <c r="F69" s="19">
        <f>+T65</f>
        <v>2</v>
      </c>
      <c r="G69" s="22" t="str">
        <f t="shared" si="93"/>
        <v>:</v>
      </c>
      <c r="H69" s="20">
        <f>+R65</f>
        <v>3</v>
      </c>
      <c r="I69" s="19">
        <f>+T66</f>
        <v>1</v>
      </c>
      <c r="J69" s="22" t="str">
        <f t="shared" si="94"/>
        <v>:</v>
      </c>
      <c r="K69" s="20">
        <f>+R66</f>
        <v>3</v>
      </c>
      <c r="L69" s="19">
        <f>+T67</f>
        <v>3</v>
      </c>
      <c r="M69" s="22" t="str">
        <f>IF(N69&lt;&gt;"",":","")</f>
        <v>:</v>
      </c>
      <c r="N69" s="20">
        <f>+R67</f>
        <v>1</v>
      </c>
      <c r="O69" s="19">
        <f>+T68</f>
        <v>0</v>
      </c>
      <c r="P69" s="22" t="str">
        <f t="shared" ref="P69:P71" si="97">IF(Q69&lt;&gt;"",":","")</f>
        <v>:</v>
      </c>
      <c r="Q69" s="20">
        <f>+R68</f>
        <v>3</v>
      </c>
      <c r="R69" s="56"/>
      <c r="S69" s="57"/>
      <c r="T69" s="58"/>
      <c r="U69" s="21">
        <f>IF('Gr 6'!$P$17&lt;&gt;"",'Gr 6'!$P$17,"")</f>
        <v>3</v>
      </c>
      <c r="V69" s="22" t="str">
        <f t="shared" si="85"/>
        <v>:</v>
      </c>
      <c r="W69" s="23">
        <f>IF('Gr 6'!$N$17&lt;&gt;"",'Gr 6'!$N$17,"")</f>
        <v>0</v>
      </c>
      <c r="X69" s="21">
        <f>IF('Gr 6'!$P$10&lt;&gt;"",'Gr 6'!$P$10,"")</f>
        <v>3</v>
      </c>
      <c r="Y69" s="22" t="str">
        <f t="shared" si="86"/>
        <v>:</v>
      </c>
      <c r="Z69" s="23">
        <f>IF('Gr 6'!$N$10&lt;&gt;"",'Gr 6'!$N$10,"")</f>
        <v>1</v>
      </c>
      <c r="AA69" s="24">
        <f t="shared" si="88"/>
        <v>3</v>
      </c>
      <c r="AB69" s="25" t="str">
        <f t="shared" si="89"/>
        <v>:</v>
      </c>
      <c r="AC69" s="26">
        <f t="shared" si="90"/>
        <v>3</v>
      </c>
      <c r="AD69" s="27">
        <f t="shared" si="91"/>
        <v>12</v>
      </c>
      <c r="AE69" s="28" t="s">
        <v>11</v>
      </c>
      <c r="AF69" s="25">
        <f t="shared" si="92"/>
        <v>11</v>
      </c>
      <c r="AG69" s="29">
        <f>IF(AA69+AC69&gt;0,RANK(sonuc!AI69,sonuc!AI$64:AI$71),"")</f>
        <v>3</v>
      </c>
      <c r="AH69" s="138" t="e">
        <f>#REF!</f>
        <v>#REF!</v>
      </c>
      <c r="AI69" s="78">
        <f>(sonuc!AA69*1000+sonuc!AC69*200+(sonuc!AD69-sonuc!AF69)*20)</f>
        <v>3620</v>
      </c>
      <c r="AJ69" s="131">
        <f>IF(AA69+AC69&gt;0,sonuc!AA69+sonuc!AC69,"")</f>
        <v>6</v>
      </c>
    </row>
    <row r="70" spans="1:37" ht="18.75">
      <c r="A70" s="130">
        <v>7</v>
      </c>
      <c r="B70" s="195" t="s">
        <v>126</v>
      </c>
      <c r="C70" s="19" t="str">
        <f>+W64</f>
        <v/>
      </c>
      <c r="D70" s="31" t="str">
        <f t="shared" si="95"/>
        <v/>
      </c>
      <c r="E70" s="20" t="str">
        <f>+U64</f>
        <v/>
      </c>
      <c r="F70" s="21">
        <f>+W65</f>
        <v>0</v>
      </c>
      <c r="G70" s="22" t="str">
        <f t="shared" si="93"/>
        <v>:</v>
      </c>
      <c r="H70" s="23">
        <f>+U65</f>
        <v>3</v>
      </c>
      <c r="I70" s="21">
        <f>+W66</f>
        <v>3</v>
      </c>
      <c r="J70" s="22" t="str">
        <f t="shared" si="94"/>
        <v>:</v>
      </c>
      <c r="K70" s="23">
        <f>+U66</f>
        <v>1</v>
      </c>
      <c r="L70" s="21">
        <f>+W67</f>
        <v>3</v>
      </c>
      <c r="M70" s="22" t="str">
        <f t="shared" si="96"/>
        <v>:</v>
      </c>
      <c r="N70" s="23">
        <f>+U67</f>
        <v>0</v>
      </c>
      <c r="O70" s="21">
        <f>+W68</f>
        <v>0</v>
      </c>
      <c r="P70" s="22" t="str">
        <f t="shared" si="97"/>
        <v>:</v>
      </c>
      <c r="Q70" s="23">
        <f>+U68</f>
        <v>3</v>
      </c>
      <c r="R70" s="21">
        <f>+W69</f>
        <v>0</v>
      </c>
      <c r="S70" s="22" t="str">
        <f t="shared" ref="S70:S71" si="98">IF(T70&lt;&gt;"",":","")</f>
        <v>:</v>
      </c>
      <c r="T70" s="23">
        <f>+U69</f>
        <v>3</v>
      </c>
      <c r="U70" s="56"/>
      <c r="V70" s="57"/>
      <c r="W70" s="58"/>
      <c r="X70" s="21">
        <f>IF('Gr 6'!$P$6&lt;&gt;"",'Gr 6'!$P$6,"")</f>
        <v>3</v>
      </c>
      <c r="Y70" s="22" t="str">
        <f t="shared" si="86"/>
        <v>:</v>
      </c>
      <c r="Z70" s="23">
        <f>IF('Gr 6'!$N$6&lt;&gt;"",'Gr 6'!$N$6,"")</f>
        <v>0</v>
      </c>
      <c r="AA70" s="24">
        <f t="shared" si="88"/>
        <v>3</v>
      </c>
      <c r="AB70" s="25" t="str">
        <f t="shared" si="89"/>
        <v>:</v>
      </c>
      <c r="AC70" s="26">
        <f t="shared" si="90"/>
        <v>3</v>
      </c>
      <c r="AD70" s="27">
        <f t="shared" si="91"/>
        <v>9</v>
      </c>
      <c r="AE70" s="28" t="s">
        <v>11</v>
      </c>
      <c r="AF70" s="25">
        <f t="shared" si="92"/>
        <v>10</v>
      </c>
      <c r="AG70" s="29">
        <f>IF(AA70+AC70&gt;0,RANK(sonuc!AI70,sonuc!AI$64:AI$71),"")</f>
        <v>5</v>
      </c>
      <c r="AH70" s="138" t="e">
        <f>#REF!</f>
        <v>#REF!</v>
      </c>
      <c r="AI70" s="78">
        <f>(sonuc!AA70*1000+sonuc!AC70*200+(sonuc!AD70-sonuc!AF70)*20)</f>
        <v>3580</v>
      </c>
      <c r="AJ70" s="131">
        <f>IF(AA70+AC70&gt;0,sonuc!AA70+sonuc!AC70,"")</f>
        <v>6</v>
      </c>
    </row>
    <row r="71" spans="1:37" ht="19.5" thickBot="1">
      <c r="A71" s="134">
        <v>8</v>
      </c>
      <c r="B71" s="195" t="s">
        <v>125</v>
      </c>
      <c r="C71" s="79" t="str">
        <f>+Z64</f>
        <v/>
      </c>
      <c r="D71" s="80" t="str">
        <f t="shared" si="95"/>
        <v/>
      </c>
      <c r="E71" s="81" t="str">
        <f>+X64</f>
        <v/>
      </c>
      <c r="F71" s="79">
        <f>+Z65</f>
        <v>0</v>
      </c>
      <c r="G71" s="80" t="str">
        <f t="shared" si="93"/>
        <v>:</v>
      </c>
      <c r="H71" s="81">
        <f>+X65</f>
        <v>3</v>
      </c>
      <c r="I71" s="79">
        <f>+Z66</f>
        <v>3</v>
      </c>
      <c r="J71" s="80" t="str">
        <f t="shared" si="94"/>
        <v>:</v>
      </c>
      <c r="K71" s="81">
        <f>+X66</f>
        <v>1</v>
      </c>
      <c r="L71" s="79">
        <f>+Z67</f>
        <v>3</v>
      </c>
      <c r="M71" s="80" t="str">
        <f t="shared" si="96"/>
        <v>:</v>
      </c>
      <c r="N71" s="81">
        <f>+X67</f>
        <v>2</v>
      </c>
      <c r="O71" s="79">
        <f>+Z68</f>
        <v>3</v>
      </c>
      <c r="P71" s="80" t="str">
        <f t="shared" si="97"/>
        <v>:</v>
      </c>
      <c r="Q71" s="81">
        <f>+X68</f>
        <v>1</v>
      </c>
      <c r="R71" s="79">
        <f>+Z69</f>
        <v>1</v>
      </c>
      <c r="S71" s="80" t="str">
        <f t="shared" si="98"/>
        <v>:</v>
      </c>
      <c r="T71" s="81">
        <f>+X69</f>
        <v>3</v>
      </c>
      <c r="U71" s="79">
        <f>+Z70</f>
        <v>0</v>
      </c>
      <c r="V71" s="80" t="str">
        <f>IF(W71&lt;&gt;"",":","")</f>
        <v>:</v>
      </c>
      <c r="W71" s="81">
        <f>+X70</f>
        <v>3</v>
      </c>
      <c r="X71" s="82"/>
      <c r="Y71" s="83"/>
      <c r="Z71" s="84"/>
      <c r="AA71" s="85">
        <f t="shared" si="88"/>
        <v>3</v>
      </c>
      <c r="AB71" s="86" t="str">
        <f t="shared" si="89"/>
        <v>:</v>
      </c>
      <c r="AC71" s="87">
        <f t="shared" si="90"/>
        <v>3</v>
      </c>
      <c r="AD71" s="88">
        <f t="shared" si="91"/>
        <v>10</v>
      </c>
      <c r="AE71" s="89" t="s">
        <v>11</v>
      </c>
      <c r="AF71" s="86">
        <f t="shared" si="92"/>
        <v>13</v>
      </c>
      <c r="AG71" s="90">
        <f>IF(AA71+AC71&gt;0,RANK(sonuc!AI71,sonuc!AI$64:AI$71),"")</f>
        <v>6</v>
      </c>
      <c r="AH71" s="139" t="e">
        <f>#REF!</f>
        <v>#REF!</v>
      </c>
      <c r="AI71" s="91">
        <f>(sonuc!AA71*1000+sonuc!AC71*200+(sonuc!AD71-sonuc!AF71)*20)</f>
        <v>3540</v>
      </c>
      <c r="AJ71" s="131">
        <f>IF(AA71+AC71&gt;0,sonuc!AA71+sonuc!AC71,"")</f>
        <v>6</v>
      </c>
    </row>
    <row r="72" spans="1:37" ht="19.5" thickBot="1">
      <c r="A72" s="206" t="s">
        <v>29</v>
      </c>
      <c r="B72" s="207"/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  <c r="Z72" s="208"/>
      <c r="AA72" s="208"/>
      <c r="AB72" s="208"/>
      <c r="AC72" s="208"/>
      <c r="AD72" s="208"/>
      <c r="AE72" s="208"/>
      <c r="AF72" s="208"/>
      <c r="AG72" s="208"/>
      <c r="AH72" s="208"/>
      <c r="AI72" s="209"/>
      <c r="AJ72" s="131"/>
    </row>
    <row r="73" spans="1:37" ht="15.75">
      <c r="A73" s="128" t="s">
        <v>0</v>
      </c>
      <c r="B73" s="129" t="s">
        <v>1</v>
      </c>
      <c r="C73" s="210">
        <v>1</v>
      </c>
      <c r="D73" s="211"/>
      <c r="E73" s="212"/>
      <c r="F73" s="210">
        <v>2</v>
      </c>
      <c r="G73" s="211"/>
      <c r="H73" s="212"/>
      <c r="I73" s="210">
        <v>3</v>
      </c>
      <c r="J73" s="211"/>
      <c r="K73" s="212"/>
      <c r="L73" s="210">
        <v>4</v>
      </c>
      <c r="M73" s="211"/>
      <c r="N73" s="212"/>
      <c r="O73" s="210">
        <v>5</v>
      </c>
      <c r="P73" s="211"/>
      <c r="Q73" s="212"/>
      <c r="R73" s="210">
        <v>6</v>
      </c>
      <c r="S73" s="211"/>
      <c r="T73" s="212"/>
      <c r="U73" s="210">
        <v>7</v>
      </c>
      <c r="V73" s="211"/>
      <c r="W73" s="212"/>
      <c r="X73" s="210">
        <v>8</v>
      </c>
      <c r="Y73" s="211"/>
      <c r="Z73" s="212"/>
      <c r="AA73" s="213" t="s">
        <v>10</v>
      </c>
      <c r="AB73" s="214"/>
      <c r="AC73" s="215"/>
      <c r="AD73" s="213" t="s">
        <v>48</v>
      </c>
      <c r="AE73" s="214"/>
      <c r="AF73" s="216"/>
      <c r="AG73" s="140" t="s">
        <v>33</v>
      </c>
      <c r="AH73" s="34" t="e">
        <f>AH63</f>
        <v>#REF!</v>
      </c>
      <c r="AI73" s="92" t="s">
        <v>51</v>
      </c>
      <c r="AJ73" s="125" t="s">
        <v>52</v>
      </c>
    </row>
    <row r="74" spans="1:37" ht="18.75">
      <c r="A74" s="130">
        <v>1</v>
      </c>
      <c r="B74" s="195" t="s">
        <v>162</v>
      </c>
      <c r="C74" s="56"/>
      <c r="D74" s="57"/>
      <c r="E74" s="58"/>
      <c r="F74" s="21">
        <f>IF('Gr 7'!$N$9&lt;&gt;"",'Gr 7'!$N$9,"")</f>
        <v>2</v>
      </c>
      <c r="G74" s="22" t="str">
        <f>IF(H74&lt;&gt;"",":","")</f>
        <v>:</v>
      </c>
      <c r="H74" s="23">
        <f>IF('Gr 7'!$P$9&lt;&gt;"",'Gr 7'!$P$9,"")</f>
        <v>3</v>
      </c>
      <c r="I74" s="21">
        <f>IF('Gr 7'!$N$14&lt;&gt;"",'Gr 7'!$N$14,"")</f>
        <v>2</v>
      </c>
      <c r="J74" s="22" t="str">
        <f>IF(K74&lt;&gt;"",":","")</f>
        <v>:</v>
      </c>
      <c r="K74" s="23">
        <f>IF('Gr 7'!$P$14&lt;&gt;"",'Gr 7'!$P$14,"")</f>
        <v>3</v>
      </c>
      <c r="L74" s="21">
        <f>IF('Gr 7'!$N$4&lt;&gt;"",'Gr 7'!$N$4,"")</f>
        <v>1</v>
      </c>
      <c r="M74" s="22" t="str">
        <f>IF($N$4&lt;&gt;"",":","")</f>
        <v>:</v>
      </c>
      <c r="N74" s="23">
        <f>IF('Gr 7'!$P$4&lt;&gt;"",'Gr 7'!$P$4,"")</f>
        <v>3</v>
      </c>
      <c r="O74" s="21">
        <f>IF('Gr 7'!$E$19&lt;&gt;"",'Gr 7'!$E$19,"")</f>
        <v>0</v>
      </c>
      <c r="P74" s="22" t="str">
        <f>IF(Q74&lt;&gt;"",":","")</f>
        <v>:</v>
      </c>
      <c r="Q74" s="23">
        <f>IF('Gr 7'!$G$19&lt;&gt;"",'Gr 7'!$G$19,"")</f>
        <v>3</v>
      </c>
      <c r="R74" s="21">
        <f>IF('Gr 7'!$E$14&lt;&gt;"",'Gr 7'!$E$14,"")</f>
        <v>1</v>
      </c>
      <c r="S74" s="22" t="str">
        <f>IF(T74&lt;&gt;"",":","")</f>
        <v>:</v>
      </c>
      <c r="T74" s="23">
        <f>IF('Gr 7'!$G$14&lt;&gt;"",'Gr 7'!$G$14,"")</f>
        <v>3</v>
      </c>
      <c r="U74" s="21">
        <f>IF('Gr 7'!$E$9&lt;&gt;"",'Gr 7'!$E$9,"")</f>
        <v>1</v>
      </c>
      <c r="V74" s="22" t="str">
        <f t="shared" ref="V74:V79" si="99">IF(W74&lt;&gt;"",":","")</f>
        <v>:</v>
      </c>
      <c r="W74" s="23">
        <f>IF('Gr 7'!$G$9&lt;&gt;"",'Gr 7'!$G$9,"")</f>
        <v>3</v>
      </c>
      <c r="X74" s="21">
        <f>IF('Gr 7'!$E$4&lt;&gt;"",'Gr 7'!$E$4,"")</f>
        <v>2</v>
      </c>
      <c r="Y74" s="22" t="str">
        <f t="shared" ref="Y74:Y80" si="100">IF(Z74&lt;&gt;"",":","")</f>
        <v>:</v>
      </c>
      <c r="Z74" s="23">
        <f>IF('Gr 7'!$G$4&lt;&gt;"",'Gr 7'!$G$4,"")</f>
        <v>3</v>
      </c>
      <c r="AA74" s="24">
        <f>IF(C74&gt;E74,1)+IF(F74&gt;H74,1)+IF(I74&gt;K74,1)+IF(L74&gt;N74,1)+IF(O74&gt;Q74,1)+IF(R74&gt;T74,1)+IF(U74&gt;W74,1)+IF(X74&gt;Z74,1)</f>
        <v>0</v>
      </c>
      <c r="AB74" s="25" t="str">
        <f t="shared" ref="AB74" si="101">IF(AC74&lt;&gt;"",":","")</f>
        <v>:</v>
      </c>
      <c r="AC74" s="26">
        <f>IF(E74&gt;C74,1)+IF(H74&gt;F74,1)+IF(K74&gt;I74,1)+IF(N74&gt;L74,1)+IF(Q74&gt;O74,1)+IF(T74&gt;R74,1)+IF(W74&gt;U74,1)+IF(Z74&gt;X74,1)</f>
        <v>7</v>
      </c>
      <c r="AD74" s="27">
        <f>SUM(C74,F74,I74,L74,O74,R74,U74,X74)</f>
        <v>9</v>
      </c>
      <c r="AE74" s="28" t="s">
        <v>11</v>
      </c>
      <c r="AF74" s="25">
        <f>SUM(E74,H74,K74,N74,Q74,T74,W74,Z74)</f>
        <v>21</v>
      </c>
      <c r="AG74" s="29">
        <f>IF(AA74+AC74&gt;0,RANK(sonuc!AI74,sonuc!AI$74:AI$81),"")</f>
        <v>8</v>
      </c>
      <c r="AH74" s="138" t="e">
        <f>#REF!</f>
        <v>#REF!</v>
      </c>
      <c r="AI74" s="78">
        <f>(sonuc!AA74*1000+sonuc!AC74*200+(sonuc!AD74-sonuc!AF74)*20)</f>
        <v>1160</v>
      </c>
      <c r="AJ74" s="131">
        <f>IF(AA74+AC74&gt;0,sonuc!AA74+sonuc!AC74,"")</f>
        <v>7</v>
      </c>
    </row>
    <row r="75" spans="1:37" ht="18.75">
      <c r="A75" s="130">
        <v>2</v>
      </c>
      <c r="B75" s="195" t="s">
        <v>163</v>
      </c>
      <c r="C75" s="19">
        <f>+H74</f>
        <v>3</v>
      </c>
      <c r="D75" s="22" t="str">
        <f>IF(E75&lt;&gt;"",":","")</f>
        <v>:</v>
      </c>
      <c r="E75" s="20">
        <f>+F74</f>
        <v>2</v>
      </c>
      <c r="F75" s="56"/>
      <c r="G75" s="57"/>
      <c r="H75" s="58"/>
      <c r="I75" s="21">
        <f>IF('Gr 7'!$N$5&lt;&gt;"",'Gr 7'!$N$5,"")</f>
        <v>2</v>
      </c>
      <c r="J75" s="22" t="str">
        <f>IF(K75&lt;&gt;"",":","")</f>
        <v>:</v>
      </c>
      <c r="K75" s="23">
        <f>IF('Gr 7'!$P$5&lt;&gt;"",'Gr 7'!$P$5,"")</f>
        <v>3</v>
      </c>
      <c r="L75" s="21">
        <f>IF('Gr 7'!$N$15&lt;&gt;"",'Gr 7'!$N$15,"")</f>
        <v>0</v>
      </c>
      <c r="M75" s="22" t="str">
        <f>IF($N$5&lt;&gt;"",":","")</f>
        <v>:</v>
      </c>
      <c r="N75" s="23">
        <f>IF('Gr 7'!$P$15&lt;&gt;"",'Gr 7'!$P$15,"")</f>
        <v>3</v>
      </c>
      <c r="O75" s="21">
        <f>IF('Gr 7'!$E$15&lt;&gt;"",'Gr 7'!$E$15,"")</f>
        <v>0</v>
      </c>
      <c r="P75" s="22" t="str">
        <f>IF(Q75&lt;&gt;"",":","")</f>
        <v>:</v>
      </c>
      <c r="Q75" s="23">
        <f>IF('Gr 7'!$G$15&lt;&gt;"",'Gr 7'!$G$15,"")</f>
        <v>3</v>
      </c>
      <c r="R75" s="21">
        <f>IF('Gr 7'!$E$10&lt;&gt;"",'Gr 7'!$E$10,"")</f>
        <v>3</v>
      </c>
      <c r="S75" s="22" t="str">
        <f>IF(T75&lt;&gt;"",":","")</f>
        <v>:</v>
      </c>
      <c r="T75" s="23">
        <f>IF('Gr 7'!$G$10&lt;&gt;"",'Gr 7'!$G$10,"")</f>
        <v>2</v>
      </c>
      <c r="U75" s="21">
        <f>IF('Gr 7'!$E$5&lt;&gt;"",'Gr 7'!$E$5,"")</f>
        <v>0</v>
      </c>
      <c r="V75" s="22" t="str">
        <f t="shared" si="99"/>
        <v>:</v>
      </c>
      <c r="W75" s="23">
        <f>IF('Gr 7'!$G$5&lt;&gt;"",'Gr 7'!$G$5,"")</f>
        <v>3</v>
      </c>
      <c r="X75" s="21">
        <f>IF('Gr 7'!$E$20&lt;&gt;"",'Gr 7'!$E$20,"")</f>
        <v>3</v>
      </c>
      <c r="Y75" s="22" t="str">
        <f t="shared" si="100"/>
        <v>:</v>
      </c>
      <c r="Z75" s="23">
        <f>IF('Gr 7'!$G$20&lt;&gt;"",'Gr 7'!$G$20,"")</f>
        <v>0</v>
      </c>
      <c r="AA75" s="24">
        <f t="shared" ref="AA75:AA81" si="102">IF(C75&gt;E75,1)+IF(F75&gt;H75,1)+IF(I75&gt;K75,1)+IF(L75&gt;N75,1)+IF(O75&gt;Q75,1)+IF(R75&gt;T75,1)+IF(U75&gt;W75,1)+IF(X75&gt;Z75,1)</f>
        <v>3</v>
      </c>
      <c r="AB75" s="25" t="str">
        <f t="shared" ref="AB75:AB81" si="103">IF(AC75&lt;&gt;"",":","")</f>
        <v>:</v>
      </c>
      <c r="AC75" s="26">
        <f t="shared" ref="AC75:AC81" si="104">IF(E75&gt;C75,1)+IF(H75&gt;F75,1)+IF(K75&gt;I75,1)+IF(N75&gt;L75,1)+IF(Q75&gt;O75,1)+IF(T75&gt;R75,1)+IF(W75&gt;U75,1)+IF(Z75&gt;X75,1)</f>
        <v>4</v>
      </c>
      <c r="AD75" s="27">
        <f t="shared" ref="AD75:AD81" si="105">SUM(C75,F75,I75,L75,O75,R75,U75,X75)</f>
        <v>11</v>
      </c>
      <c r="AE75" s="28" t="s">
        <v>11</v>
      </c>
      <c r="AF75" s="25">
        <f t="shared" ref="AF75:AF81" si="106">SUM(E75,H75,K75,N75,Q75,T75,W75,Z75)</f>
        <v>16</v>
      </c>
      <c r="AG75" s="29">
        <f>IF(AA75+AC75&gt;0,RANK(sonuc!AI75,sonuc!AI$74:AI$81),"")</f>
        <v>7</v>
      </c>
      <c r="AH75" s="138" t="e">
        <f>#REF!</f>
        <v>#REF!</v>
      </c>
      <c r="AI75" s="78">
        <f>(sonuc!AA75*1000+sonuc!AC75*200+(sonuc!AD75-sonuc!AF75)*20)</f>
        <v>3700</v>
      </c>
      <c r="AJ75" s="131">
        <f>IF(AA75+AC75&gt;0,sonuc!AA75+sonuc!AC75,"")</f>
        <v>7</v>
      </c>
    </row>
    <row r="76" spans="1:37" ht="18.75">
      <c r="A76" s="130">
        <v>3</v>
      </c>
      <c r="B76" s="205" t="s">
        <v>164</v>
      </c>
      <c r="C76" s="19">
        <f>+K74</f>
        <v>3</v>
      </c>
      <c r="D76" s="30" t="str">
        <f>IF(E76&lt;&gt;"",":","")</f>
        <v>:</v>
      </c>
      <c r="E76" s="20">
        <f>+I74</f>
        <v>2</v>
      </c>
      <c r="F76" s="21">
        <f>+K75</f>
        <v>3</v>
      </c>
      <c r="G76" s="22" t="str">
        <f t="shared" ref="G76:G81" si="107">IF(H76&lt;&gt;"",":","")</f>
        <v>:</v>
      </c>
      <c r="H76" s="23">
        <f>+I75</f>
        <v>2</v>
      </c>
      <c r="I76" s="56"/>
      <c r="J76" s="57"/>
      <c r="K76" s="58"/>
      <c r="L76" s="21">
        <f>IF('Gr 7'!$P$11&lt;&gt;"",'Gr 7'!$P$11,"")</f>
        <v>3</v>
      </c>
      <c r="M76" s="22" t="str">
        <f>IF($N$6&lt;&gt;"",":","")</f>
        <v>:</v>
      </c>
      <c r="N76" s="23">
        <f>IF('Gr 7'!$N$11&lt;&gt;"",'Gr 7'!$N$11,"")</f>
        <v>2</v>
      </c>
      <c r="O76" s="21">
        <f>IF('Gr 7'!$E$11&lt;&gt;"",'Gr 7'!$E$11,"")</f>
        <v>3</v>
      </c>
      <c r="P76" s="22" t="str">
        <f>IF(Q76&lt;&gt;"",":","")</f>
        <v>:</v>
      </c>
      <c r="Q76" s="23">
        <f>IF('Gr 7'!$G$11&lt;&gt;"",'Gr 7'!$G$11,"")</f>
        <v>2</v>
      </c>
      <c r="R76" s="21">
        <f>IF('Gr 7'!$E$6&lt;&gt;"",'Gr 7'!$E$6,"")</f>
        <v>3</v>
      </c>
      <c r="S76" s="22" t="str">
        <f>IF(T76&lt;&gt;"",":","")</f>
        <v>:</v>
      </c>
      <c r="T76" s="23">
        <f>IF('Gr 7'!$G$6&lt;&gt;"",'Gr 7'!$G$6,"")</f>
        <v>2</v>
      </c>
      <c r="U76" s="21">
        <f>IF('Gr 7'!$E$21&lt;&gt;"",'Gr 7'!$E$21,"")</f>
        <v>1</v>
      </c>
      <c r="V76" s="22" t="str">
        <f t="shared" si="99"/>
        <v>:</v>
      </c>
      <c r="W76" s="23">
        <f>IF('Gr 7'!$G$21&lt;&gt;"",'Gr 7'!$G$21,"")</f>
        <v>3</v>
      </c>
      <c r="X76" s="21">
        <f>IF('Gr 7'!$E$16&lt;&gt;"",'Gr 7'!$E$16,"")</f>
        <v>3</v>
      </c>
      <c r="Y76" s="22" t="str">
        <f t="shared" si="100"/>
        <v>:</v>
      </c>
      <c r="Z76" s="23">
        <f>IF('Gr 7'!$G$16&lt;&gt;"",'Gr 7'!$G$16,"")</f>
        <v>1</v>
      </c>
      <c r="AA76" s="24">
        <f t="shared" si="102"/>
        <v>6</v>
      </c>
      <c r="AB76" s="25" t="str">
        <f t="shared" si="103"/>
        <v>:</v>
      </c>
      <c r="AC76" s="26">
        <f t="shared" si="104"/>
        <v>1</v>
      </c>
      <c r="AD76" s="27">
        <f t="shared" si="105"/>
        <v>19</v>
      </c>
      <c r="AE76" s="28" t="s">
        <v>11</v>
      </c>
      <c r="AF76" s="25">
        <f t="shared" si="106"/>
        <v>14</v>
      </c>
      <c r="AG76" s="29">
        <f>IF(AA76+AC76&gt;0,RANK(sonuc!AI76,sonuc!AI$74:AI$81),"")</f>
        <v>1</v>
      </c>
      <c r="AH76" s="138" t="e">
        <f>#REF!</f>
        <v>#REF!</v>
      </c>
      <c r="AI76" s="78">
        <f>(sonuc!AA76*1000+sonuc!AC76*200+(sonuc!AD76-sonuc!AF76)*20)</f>
        <v>6300</v>
      </c>
      <c r="AJ76" s="131">
        <f>IF(AA76+AC76&gt;0,sonuc!AA76+sonuc!AC76,"")</f>
        <v>7</v>
      </c>
      <c r="AK76" s="127"/>
    </row>
    <row r="77" spans="1:37" ht="18.75">
      <c r="A77" s="130">
        <v>4</v>
      </c>
      <c r="B77" s="205" t="s">
        <v>165</v>
      </c>
      <c r="C77" s="19">
        <f>+N74</f>
        <v>3</v>
      </c>
      <c r="D77" s="22" t="str">
        <f>IF(E77&lt;&gt;"",":","")</f>
        <v>:</v>
      </c>
      <c r="E77" s="20">
        <f>+L74</f>
        <v>1</v>
      </c>
      <c r="F77" s="19">
        <f>+N75</f>
        <v>3</v>
      </c>
      <c r="G77" s="22" t="str">
        <f t="shared" si="107"/>
        <v>:</v>
      </c>
      <c r="H77" s="20">
        <f>+L75</f>
        <v>0</v>
      </c>
      <c r="I77" s="19">
        <f>+N76</f>
        <v>2</v>
      </c>
      <c r="J77" s="22" t="str">
        <f t="shared" ref="J77:J81" si="108">IF(K77&lt;&gt;"",":","")</f>
        <v>:</v>
      </c>
      <c r="K77" s="20">
        <f>+L76</f>
        <v>3</v>
      </c>
      <c r="L77" s="56"/>
      <c r="M77" s="57"/>
      <c r="N77" s="58"/>
      <c r="O77" s="21">
        <f>IF('Gr 7'!$E$7&lt;&gt;"",'Gr 7'!$E$7,"")</f>
        <v>2</v>
      </c>
      <c r="P77" s="22" t="str">
        <f>IF(Q77&lt;&gt;"",":","")</f>
        <v>:</v>
      </c>
      <c r="Q77" s="23">
        <f>IF('Gr 7'!$G$7&lt;&gt;"",'Gr 7'!$G$7,"")</f>
        <v>3</v>
      </c>
      <c r="R77" s="21">
        <f>IF('Gr 7'!$E$22&lt;&gt;"",'Gr 7'!$E$22,"")</f>
        <v>3</v>
      </c>
      <c r="S77" s="22" t="str">
        <f>IF(T77&lt;&gt;"",":","")</f>
        <v>:</v>
      </c>
      <c r="T77" s="23">
        <f>IF('Gr 7'!$G$22&lt;&gt;"",'Gr 7'!$G$22,"")</f>
        <v>2</v>
      </c>
      <c r="U77" s="21">
        <f>IF('Gr 7'!$E$17&lt;&gt;"",'Gr 7'!$E$17,"")</f>
        <v>0</v>
      </c>
      <c r="V77" s="22" t="str">
        <f t="shared" si="99"/>
        <v>:</v>
      </c>
      <c r="W77" s="23">
        <f>IF('Gr 7'!$G$17&lt;&gt;"",'Gr 7'!$G$17,"")</f>
        <v>3</v>
      </c>
      <c r="X77" s="21">
        <f>IF('Gr 7'!$E$12&lt;&gt;"",'Gr 7'!$E$12,"")</f>
        <v>0</v>
      </c>
      <c r="Y77" s="22" t="str">
        <f t="shared" si="100"/>
        <v>:</v>
      </c>
      <c r="Z77" s="23">
        <f>IF('Gr 7'!$G$12&lt;&gt;"",'Gr 7'!$G$12,"")</f>
        <v>3</v>
      </c>
      <c r="AA77" s="24">
        <f t="shared" si="102"/>
        <v>3</v>
      </c>
      <c r="AB77" s="25" t="str">
        <f t="shared" si="103"/>
        <v>:</v>
      </c>
      <c r="AC77" s="26">
        <f t="shared" si="104"/>
        <v>4</v>
      </c>
      <c r="AD77" s="27">
        <f t="shared" si="105"/>
        <v>13</v>
      </c>
      <c r="AE77" s="28" t="s">
        <v>11</v>
      </c>
      <c r="AF77" s="25">
        <f t="shared" si="106"/>
        <v>15</v>
      </c>
      <c r="AG77" s="29">
        <f>IF(AA77+AC77&gt;0,RANK(sonuc!AI77,sonuc!AI$74:AI$81),"")</f>
        <v>6</v>
      </c>
      <c r="AH77" s="138" t="e">
        <f>#REF!</f>
        <v>#REF!</v>
      </c>
      <c r="AI77" s="78">
        <f>(sonuc!AA77*1000+sonuc!AC77*200+(sonuc!AD77-sonuc!AF77)*20)</f>
        <v>3760</v>
      </c>
      <c r="AJ77" s="131">
        <f>IF(AA77+AC77&gt;0,sonuc!AA77+sonuc!AC77,"")</f>
        <v>7</v>
      </c>
    </row>
    <row r="78" spans="1:37" ht="18.75">
      <c r="A78" s="130">
        <v>5</v>
      </c>
      <c r="B78" s="194" t="s">
        <v>166</v>
      </c>
      <c r="C78" s="19">
        <f>+Q74</f>
        <v>3</v>
      </c>
      <c r="D78" s="31" t="str">
        <f t="shared" ref="D78:D81" si="109">IF(E78&lt;&gt;"",":","")</f>
        <v>:</v>
      </c>
      <c r="E78" s="20">
        <f>+O74</f>
        <v>0</v>
      </c>
      <c r="F78" s="21">
        <f>+Q75</f>
        <v>3</v>
      </c>
      <c r="G78" s="22" t="str">
        <f t="shared" si="107"/>
        <v>:</v>
      </c>
      <c r="H78" s="23">
        <f>+O75</f>
        <v>0</v>
      </c>
      <c r="I78" s="21">
        <f>+Q76</f>
        <v>2</v>
      </c>
      <c r="J78" s="22" t="str">
        <f t="shared" si="108"/>
        <v>:</v>
      </c>
      <c r="K78" s="20">
        <f>+O76</f>
        <v>3</v>
      </c>
      <c r="L78" s="21">
        <f>+Q77</f>
        <v>3</v>
      </c>
      <c r="M78" s="22" t="str">
        <f t="shared" ref="M78:M81" si="110">IF(N78&lt;&gt;"",":","")</f>
        <v>:</v>
      </c>
      <c r="N78" s="23">
        <f>+O77</f>
        <v>2</v>
      </c>
      <c r="O78" s="56"/>
      <c r="P78" s="57"/>
      <c r="Q78" s="58"/>
      <c r="R78" s="21">
        <f>IF('Gr 7'!$N$7&lt;&gt;"",'Gr 7'!$N$7,"")</f>
        <v>3</v>
      </c>
      <c r="S78" s="22" t="str">
        <f>IF(T78&lt;&gt;"",":","")</f>
        <v>:</v>
      </c>
      <c r="T78" s="23">
        <f>IF('Gr 7'!$P$7&lt;&gt;"",'Gr 7'!$P$7,"")</f>
        <v>2</v>
      </c>
      <c r="U78" s="21">
        <f>IF('Gr 7'!$P$12&lt;&gt;"",'Gr 7'!$P$12,"")</f>
        <v>3</v>
      </c>
      <c r="V78" s="22" t="str">
        <f t="shared" si="99"/>
        <v>:</v>
      </c>
      <c r="W78" s="23">
        <f>IF('Gr 7'!$N$12&lt;&gt;"",'Gr 7'!$N$12,"")</f>
        <v>1</v>
      </c>
      <c r="X78" s="21">
        <f>IF('Gr 7'!$P$16&lt;&gt;"",'Gr 7'!$P$16,"")</f>
        <v>1</v>
      </c>
      <c r="Y78" s="22" t="str">
        <f t="shared" si="100"/>
        <v>:</v>
      </c>
      <c r="Z78" s="23">
        <f>IF('Gr 7'!$N$16&lt;&gt;"",'Gr 7'!$N$16,"")</f>
        <v>3</v>
      </c>
      <c r="AA78" s="24">
        <f t="shared" si="102"/>
        <v>5</v>
      </c>
      <c r="AB78" s="25" t="str">
        <f t="shared" si="103"/>
        <v>:</v>
      </c>
      <c r="AC78" s="26">
        <f t="shared" si="104"/>
        <v>2</v>
      </c>
      <c r="AD78" s="27">
        <f t="shared" si="105"/>
        <v>18</v>
      </c>
      <c r="AE78" s="28" t="s">
        <v>11</v>
      </c>
      <c r="AF78" s="25">
        <f t="shared" si="106"/>
        <v>11</v>
      </c>
      <c r="AG78" s="29">
        <f>IF(AA78+AC78&gt;0,RANK(sonuc!AI78,sonuc!AI$74:AI$81),"")</f>
        <v>2</v>
      </c>
      <c r="AH78" s="138" t="e">
        <f>#REF!</f>
        <v>#REF!</v>
      </c>
      <c r="AI78" s="78">
        <f>(sonuc!AA78*1000+sonuc!AC78*200+(sonuc!AD78-sonuc!AF78)*20)</f>
        <v>5540</v>
      </c>
      <c r="AJ78" s="131">
        <f>IF(AA78+AC78&gt;0,sonuc!AA78+sonuc!AC78,"")</f>
        <v>7</v>
      </c>
    </row>
    <row r="79" spans="1:37" ht="18.75">
      <c r="A79" s="130">
        <v>6</v>
      </c>
      <c r="B79" s="194" t="s">
        <v>167</v>
      </c>
      <c r="C79" s="19">
        <f>+T74</f>
        <v>3</v>
      </c>
      <c r="D79" s="22" t="str">
        <f t="shared" si="109"/>
        <v>:</v>
      </c>
      <c r="E79" s="20">
        <f>+R74</f>
        <v>1</v>
      </c>
      <c r="F79" s="19">
        <f>+T75</f>
        <v>2</v>
      </c>
      <c r="G79" s="22" t="str">
        <f t="shared" si="107"/>
        <v>:</v>
      </c>
      <c r="H79" s="20">
        <f>+R75</f>
        <v>3</v>
      </c>
      <c r="I79" s="19">
        <f>+T76</f>
        <v>2</v>
      </c>
      <c r="J79" s="22" t="str">
        <f t="shared" si="108"/>
        <v>:</v>
      </c>
      <c r="K79" s="20">
        <f>+R76</f>
        <v>3</v>
      </c>
      <c r="L79" s="19">
        <f>+T77</f>
        <v>2</v>
      </c>
      <c r="M79" s="22" t="str">
        <f>IF(N79&lt;&gt;"",":","")</f>
        <v>:</v>
      </c>
      <c r="N79" s="20">
        <f>+R77</f>
        <v>3</v>
      </c>
      <c r="O79" s="19">
        <f>+T78</f>
        <v>2</v>
      </c>
      <c r="P79" s="22" t="str">
        <f t="shared" ref="P79:P81" si="111">IF(Q79&lt;&gt;"",":","")</f>
        <v>:</v>
      </c>
      <c r="Q79" s="20">
        <f>+R78</f>
        <v>3</v>
      </c>
      <c r="R79" s="56"/>
      <c r="S79" s="57"/>
      <c r="T79" s="58"/>
      <c r="U79" s="21">
        <f>IF('Gr 7'!$P$17&lt;&gt;"",'Gr 7'!$P$17,"")</f>
        <v>3</v>
      </c>
      <c r="V79" s="22" t="str">
        <f t="shared" si="99"/>
        <v>:</v>
      </c>
      <c r="W79" s="23">
        <f>IF('Gr 7'!$N$17&lt;&gt;"",'Gr 7'!$N$17,"")</f>
        <v>2</v>
      </c>
      <c r="X79" s="21">
        <f>IF('Gr 7'!$P$10&lt;&gt;"",'Gr 7'!$P$10,"")</f>
        <v>3</v>
      </c>
      <c r="Y79" s="22" t="str">
        <f t="shared" si="100"/>
        <v>:</v>
      </c>
      <c r="Z79" s="23">
        <f>IF('Gr 7'!$N$10&lt;&gt;"",'Gr 7'!$N$10,"")</f>
        <v>0</v>
      </c>
      <c r="AA79" s="24">
        <f t="shared" si="102"/>
        <v>3</v>
      </c>
      <c r="AB79" s="25" t="str">
        <f t="shared" si="103"/>
        <v>:</v>
      </c>
      <c r="AC79" s="26">
        <f t="shared" si="104"/>
        <v>4</v>
      </c>
      <c r="AD79" s="27">
        <f t="shared" si="105"/>
        <v>17</v>
      </c>
      <c r="AE79" s="28" t="s">
        <v>11</v>
      </c>
      <c r="AF79" s="25">
        <f t="shared" si="106"/>
        <v>15</v>
      </c>
      <c r="AG79" s="29">
        <f>IF(AA79+AC79&gt;0,RANK(sonuc!AI79,sonuc!AI$74:AI$81),"")</f>
        <v>5</v>
      </c>
      <c r="AH79" s="138" t="e">
        <f>#REF!</f>
        <v>#REF!</v>
      </c>
      <c r="AI79" s="78">
        <f>(sonuc!AA79*1000+sonuc!AC79*200+(sonuc!AD79-sonuc!AF79)*20)</f>
        <v>3840</v>
      </c>
      <c r="AJ79" s="131">
        <f>IF(AA79+AC79&gt;0,sonuc!AA79+sonuc!AC79,"")</f>
        <v>7</v>
      </c>
    </row>
    <row r="80" spans="1:37" ht="18.75">
      <c r="A80" s="130">
        <v>7</v>
      </c>
      <c r="B80" s="194" t="s">
        <v>168</v>
      </c>
      <c r="C80" s="19">
        <f>+W74</f>
        <v>3</v>
      </c>
      <c r="D80" s="31" t="str">
        <f t="shared" si="109"/>
        <v>:</v>
      </c>
      <c r="E80" s="20">
        <f>+U74</f>
        <v>1</v>
      </c>
      <c r="F80" s="21">
        <f>+W75</f>
        <v>3</v>
      </c>
      <c r="G80" s="22" t="str">
        <f t="shared" si="107"/>
        <v>:</v>
      </c>
      <c r="H80" s="23">
        <f>+U75</f>
        <v>0</v>
      </c>
      <c r="I80" s="21">
        <f>+W76</f>
        <v>3</v>
      </c>
      <c r="J80" s="22" t="str">
        <f t="shared" si="108"/>
        <v>:</v>
      </c>
      <c r="K80" s="23">
        <f>+U76</f>
        <v>1</v>
      </c>
      <c r="L80" s="21">
        <f>+W77</f>
        <v>3</v>
      </c>
      <c r="M80" s="22" t="str">
        <f t="shared" si="110"/>
        <v>:</v>
      </c>
      <c r="N80" s="23">
        <f>+U77</f>
        <v>0</v>
      </c>
      <c r="O80" s="21">
        <f>+W78</f>
        <v>1</v>
      </c>
      <c r="P80" s="22" t="str">
        <f t="shared" si="111"/>
        <v>:</v>
      </c>
      <c r="Q80" s="23">
        <f>+U78</f>
        <v>3</v>
      </c>
      <c r="R80" s="21">
        <f>+W79</f>
        <v>2</v>
      </c>
      <c r="S80" s="22" t="str">
        <f t="shared" ref="S80:S81" si="112">IF(T80&lt;&gt;"",":","")</f>
        <v>:</v>
      </c>
      <c r="T80" s="23">
        <f>+U79</f>
        <v>3</v>
      </c>
      <c r="U80" s="56"/>
      <c r="V80" s="57"/>
      <c r="W80" s="58"/>
      <c r="X80" s="21">
        <f>IF('Gr 7'!$P$6&lt;&gt;"",'Gr 7'!$P$6,"")</f>
        <v>1</v>
      </c>
      <c r="Y80" s="22" t="str">
        <f t="shared" si="100"/>
        <v>:</v>
      </c>
      <c r="Z80" s="23">
        <f>IF('Gr 7'!$N$6&lt;&gt;"",'Gr 7'!$N$6,"")</f>
        <v>3</v>
      </c>
      <c r="AA80" s="24">
        <f t="shared" si="102"/>
        <v>4</v>
      </c>
      <c r="AB80" s="25" t="str">
        <f t="shared" si="103"/>
        <v>:</v>
      </c>
      <c r="AC80" s="26">
        <f t="shared" si="104"/>
        <v>3</v>
      </c>
      <c r="AD80" s="27">
        <f t="shared" si="105"/>
        <v>16</v>
      </c>
      <c r="AE80" s="28" t="s">
        <v>11</v>
      </c>
      <c r="AF80" s="25">
        <f t="shared" si="106"/>
        <v>11</v>
      </c>
      <c r="AG80" s="29">
        <f>IF(AA80+AC80&gt;0,RANK(sonuc!AI80,sonuc!AI$74:AI$81),"")</f>
        <v>3</v>
      </c>
      <c r="AH80" s="138" t="e">
        <f>#REF!</f>
        <v>#REF!</v>
      </c>
      <c r="AI80" s="78">
        <f>(sonuc!AA80*1000+sonuc!AC80*200+(sonuc!AD80-sonuc!AF80)*20)</f>
        <v>4700</v>
      </c>
      <c r="AJ80" s="131">
        <f>IF(AA80+AC80&gt;0,sonuc!AA80+sonuc!AC80,"")</f>
        <v>7</v>
      </c>
    </row>
    <row r="81" spans="1:37" ht="19.5" thickBot="1">
      <c r="A81" s="134">
        <v>8</v>
      </c>
      <c r="B81" s="194" t="s">
        <v>169</v>
      </c>
      <c r="C81" s="79">
        <f>+Z74</f>
        <v>3</v>
      </c>
      <c r="D81" s="80" t="str">
        <f t="shared" si="109"/>
        <v>:</v>
      </c>
      <c r="E81" s="81">
        <f>+X74</f>
        <v>2</v>
      </c>
      <c r="F81" s="79">
        <f>+Z75</f>
        <v>0</v>
      </c>
      <c r="G81" s="80" t="str">
        <f t="shared" si="107"/>
        <v>:</v>
      </c>
      <c r="H81" s="81">
        <f>+X75</f>
        <v>3</v>
      </c>
      <c r="I81" s="79">
        <f>+Z76</f>
        <v>1</v>
      </c>
      <c r="J81" s="80" t="str">
        <f t="shared" si="108"/>
        <v>:</v>
      </c>
      <c r="K81" s="81">
        <f>+X76</f>
        <v>3</v>
      </c>
      <c r="L81" s="79">
        <f>+Z77</f>
        <v>3</v>
      </c>
      <c r="M81" s="80" t="str">
        <f t="shared" si="110"/>
        <v>:</v>
      </c>
      <c r="N81" s="81">
        <f>+X77</f>
        <v>0</v>
      </c>
      <c r="O81" s="79">
        <f>+Z78</f>
        <v>3</v>
      </c>
      <c r="P81" s="80" t="str">
        <f t="shared" si="111"/>
        <v>:</v>
      </c>
      <c r="Q81" s="81">
        <f>+X78</f>
        <v>1</v>
      </c>
      <c r="R81" s="79">
        <f>+Z79</f>
        <v>0</v>
      </c>
      <c r="S81" s="80" t="str">
        <f t="shared" si="112"/>
        <v>:</v>
      </c>
      <c r="T81" s="81">
        <f>+X79</f>
        <v>3</v>
      </c>
      <c r="U81" s="79">
        <f>+Z80</f>
        <v>3</v>
      </c>
      <c r="V81" s="80" t="str">
        <f>IF(W81&lt;&gt;"",":","")</f>
        <v>:</v>
      </c>
      <c r="W81" s="81">
        <f>+X80</f>
        <v>1</v>
      </c>
      <c r="X81" s="82"/>
      <c r="Y81" s="83"/>
      <c r="Z81" s="84"/>
      <c r="AA81" s="85">
        <f t="shared" si="102"/>
        <v>4</v>
      </c>
      <c r="AB81" s="86" t="str">
        <f t="shared" si="103"/>
        <v>:</v>
      </c>
      <c r="AC81" s="87">
        <f t="shared" si="104"/>
        <v>3</v>
      </c>
      <c r="AD81" s="88">
        <f t="shared" si="105"/>
        <v>13</v>
      </c>
      <c r="AE81" s="89" t="s">
        <v>11</v>
      </c>
      <c r="AF81" s="86">
        <f t="shared" si="106"/>
        <v>13</v>
      </c>
      <c r="AG81" s="90">
        <f>IF(AA81+AC81&gt;0,RANK(sonuc!AI81,sonuc!AI$74:AI$81),"")</f>
        <v>4</v>
      </c>
      <c r="AH81" s="139" t="e">
        <f>#REF!</f>
        <v>#REF!</v>
      </c>
      <c r="AI81" s="91">
        <f>(sonuc!AA81*1000+sonuc!AC81*200+(sonuc!AD81-sonuc!AF81)*20)</f>
        <v>4600</v>
      </c>
      <c r="AJ81" s="131">
        <f>IF(AA81+AC81&gt;0,sonuc!AA81+sonuc!AC81,"")</f>
        <v>7</v>
      </c>
    </row>
    <row r="82" spans="1:37" ht="19.5" thickBot="1">
      <c r="A82" s="206" t="s">
        <v>105</v>
      </c>
      <c r="B82" s="207"/>
      <c r="C82" s="208"/>
      <c r="D82" s="208"/>
      <c r="E82" s="208"/>
      <c r="F82" s="208"/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  <c r="AA82" s="208"/>
      <c r="AB82" s="208"/>
      <c r="AC82" s="208"/>
      <c r="AD82" s="208"/>
      <c r="AE82" s="208"/>
      <c r="AF82" s="208"/>
      <c r="AG82" s="208"/>
      <c r="AH82" s="208"/>
      <c r="AI82" s="209"/>
      <c r="AJ82" s="131"/>
    </row>
    <row r="83" spans="1:37" ht="15.75">
      <c r="A83" s="128" t="s">
        <v>0</v>
      </c>
      <c r="B83" s="129" t="s">
        <v>1</v>
      </c>
      <c r="C83" s="210">
        <v>1</v>
      </c>
      <c r="D83" s="211"/>
      <c r="E83" s="212"/>
      <c r="F83" s="210">
        <v>2</v>
      </c>
      <c r="G83" s="211"/>
      <c r="H83" s="212"/>
      <c r="I83" s="210">
        <v>3</v>
      </c>
      <c r="J83" s="211"/>
      <c r="K83" s="212"/>
      <c r="L83" s="210">
        <v>4</v>
      </c>
      <c r="M83" s="211"/>
      <c r="N83" s="212"/>
      <c r="O83" s="210">
        <v>5</v>
      </c>
      <c r="P83" s="211"/>
      <c r="Q83" s="212"/>
      <c r="R83" s="210">
        <v>6</v>
      </c>
      <c r="S83" s="211"/>
      <c r="T83" s="212"/>
      <c r="U83" s="210">
        <v>7</v>
      </c>
      <c r="V83" s="211"/>
      <c r="W83" s="212"/>
      <c r="X83" s="210">
        <v>8</v>
      </c>
      <c r="Y83" s="211"/>
      <c r="Z83" s="212"/>
      <c r="AA83" s="213" t="s">
        <v>10</v>
      </c>
      <c r="AB83" s="214"/>
      <c r="AC83" s="215"/>
      <c r="AD83" s="213" t="s">
        <v>48</v>
      </c>
      <c r="AE83" s="214"/>
      <c r="AF83" s="216"/>
      <c r="AG83" s="140" t="s">
        <v>33</v>
      </c>
      <c r="AH83" s="34" t="e">
        <f>AH73</f>
        <v>#REF!</v>
      </c>
      <c r="AI83" s="92" t="s">
        <v>51</v>
      </c>
      <c r="AJ83" s="125" t="s">
        <v>53</v>
      </c>
    </row>
    <row r="84" spans="1:37" ht="18.75">
      <c r="A84" s="130">
        <v>1</v>
      </c>
      <c r="B84" s="194" t="s">
        <v>170</v>
      </c>
      <c r="C84" s="56"/>
      <c r="D84" s="57"/>
      <c r="E84" s="58"/>
      <c r="F84" s="21" t="str">
        <f>IF('Gr 8'!$N$9&lt;&gt;"",'Gr 8'!$N$9,"")</f>
        <v/>
      </c>
      <c r="G84" s="22" t="str">
        <f>IF(H84&lt;&gt;"",":","")</f>
        <v/>
      </c>
      <c r="H84" s="23" t="str">
        <f>IF('Gr 8'!$P$9&lt;&gt;"",'Gr 8'!$P$9,"")</f>
        <v/>
      </c>
      <c r="I84" s="21">
        <f>IF('Gr 8'!$N$14&lt;&gt;"",'Gr 8'!$N$14,"")</f>
        <v>3</v>
      </c>
      <c r="J84" s="22" t="str">
        <f>IF(K84&lt;&gt;"",":","")</f>
        <v>:</v>
      </c>
      <c r="K84" s="23">
        <f>IF('Gr 8'!$P$14&lt;&gt;"",'Gr 8'!$P$14,"")</f>
        <v>0</v>
      </c>
      <c r="L84" s="21">
        <f>IF('Gr 8'!$N$4&lt;&gt;"",'Gr 8'!$N$4,"")</f>
        <v>3</v>
      </c>
      <c r="M84" s="22" t="str">
        <f>IF($N$4&lt;&gt;"",":","")</f>
        <v>:</v>
      </c>
      <c r="N84" s="23">
        <f>IF('Gr 8'!$P$4&lt;&gt;"",'Gr 8'!$P$4,"")</f>
        <v>1</v>
      </c>
      <c r="O84" s="21">
        <f>IF('Gr 8'!$E$19&lt;&gt;"",'Gr 8'!$E$19,"")</f>
        <v>3</v>
      </c>
      <c r="P84" s="22" t="str">
        <f>IF(Q84&lt;&gt;"",":","")</f>
        <v>:</v>
      </c>
      <c r="Q84" s="23">
        <f>IF('Gr 8'!$G$19&lt;&gt;"",'Gr 8'!$G$19,"")</f>
        <v>0</v>
      </c>
      <c r="R84" s="21">
        <f>IF('Gr 8'!$E$14&lt;&gt;"",'Gr 8'!$E$14,"")</f>
        <v>1</v>
      </c>
      <c r="S84" s="22" t="str">
        <f>IF(T84&lt;&gt;"",":","")</f>
        <v>:</v>
      </c>
      <c r="T84" s="23">
        <f>IF('Gr 8'!$G$14&lt;&gt;"",'Gr 8'!$G$14,"")</f>
        <v>3</v>
      </c>
      <c r="U84" s="21">
        <f>IF('Gr 8'!$E$9&lt;&gt;"",'Gr 8'!$E$9,"")</f>
        <v>1</v>
      </c>
      <c r="V84" s="22" t="str">
        <f t="shared" ref="V84:V89" si="113">IF(W84&lt;&gt;"",":","")</f>
        <v>:</v>
      </c>
      <c r="W84" s="23">
        <f>IF('Gr 8'!$G$9&lt;&gt;"",'Gr 8'!$G$9,"")</f>
        <v>3</v>
      </c>
      <c r="X84" s="21">
        <f>IF('Gr 8'!$E$4&lt;&gt;"",'Gr 8'!$E$4,"")</f>
        <v>3</v>
      </c>
      <c r="Y84" s="22" t="str">
        <f t="shared" ref="Y84:Y90" si="114">IF(Z84&lt;&gt;"",":","")</f>
        <v>:</v>
      </c>
      <c r="Z84" s="23">
        <f>IF('Gr 8'!$G$4&lt;&gt;"",'Gr 8'!$G$4,"")</f>
        <v>1</v>
      </c>
      <c r="AA84" s="24">
        <f>IF(C84&gt;E84,1)+IF(F84&gt;H84,1)+IF(I84&gt;K84,1)+IF(L84&gt;N84,1)+IF(O84&gt;Q84,1)+IF(R84&gt;T84,1)+IF(U84&gt;W84,1)+IF(X84&gt;Z84,1)</f>
        <v>4</v>
      </c>
      <c r="AB84" s="25" t="str">
        <f t="shared" ref="AB84" si="115">IF(AC84&lt;&gt;"",":","")</f>
        <v>:</v>
      </c>
      <c r="AC84" s="26">
        <f>IF(E84&gt;C84,1)+IF(H84&gt;F84,1)+IF(K84&gt;I84,1)+IF(N84&gt;L84,1)+IF(Q84&gt;O84,1)+IF(T84&gt;R84,1)+IF(W84&gt;U84,1)+IF(Z84&gt;X84,1)</f>
        <v>2</v>
      </c>
      <c r="AD84" s="27">
        <f>SUM(C84,F84,I84,L84,O84,R84,U84,X84)</f>
        <v>14</v>
      </c>
      <c r="AE84" s="28" t="s">
        <v>11</v>
      </c>
      <c r="AF84" s="25">
        <f>SUM(E84,H84,K84,N84,Q84,T84,W84,Z84)</f>
        <v>8</v>
      </c>
      <c r="AG84" s="29">
        <f>IF(AA84+AC84&gt;0,RANK(sonuc!AI84,sonuc!AI$84:AI$91),"")</f>
        <v>2</v>
      </c>
      <c r="AH84" s="138" t="e">
        <f>#REF!</f>
        <v>#REF!</v>
      </c>
      <c r="AI84" s="78">
        <f>(sonuc!AA84*1000+sonuc!AC84*200+(sonuc!AD84-sonuc!AF84)*20)</f>
        <v>4520</v>
      </c>
      <c r="AJ84" s="131">
        <f>IF(AA84+AC84&gt;0,sonuc!AA84+sonuc!AC84,"")</f>
        <v>6</v>
      </c>
    </row>
    <row r="85" spans="1:37" ht="18.75">
      <c r="A85" s="130">
        <v>2</v>
      </c>
      <c r="B85" s="194"/>
      <c r="C85" s="19" t="str">
        <f>+H84</f>
        <v/>
      </c>
      <c r="D85" s="22" t="str">
        <f>IF(E85&lt;&gt;"",":","")</f>
        <v/>
      </c>
      <c r="E85" s="20" t="str">
        <f>+F84</f>
        <v/>
      </c>
      <c r="F85" s="56"/>
      <c r="G85" s="57"/>
      <c r="H85" s="58"/>
      <c r="I85" s="21" t="str">
        <f>IF('Gr 8'!$N$5&lt;&gt;"",'Gr 8'!$N$5,"")</f>
        <v/>
      </c>
      <c r="J85" s="22" t="str">
        <f>IF(K85&lt;&gt;"",":","")</f>
        <v/>
      </c>
      <c r="K85" s="23" t="str">
        <f>IF('Gr 8'!$P$5&lt;&gt;"",'Gr 8'!$P$5,"")</f>
        <v/>
      </c>
      <c r="L85" s="21" t="str">
        <f>IF('Gr 8'!$N$15&lt;&gt;"",'Gr 8'!$N$15,"")</f>
        <v/>
      </c>
      <c r="M85" s="22" t="str">
        <f>IF($N$5&lt;&gt;"",":","")</f>
        <v>:</v>
      </c>
      <c r="N85" s="23" t="str">
        <f>IF('Gr 8'!$P$15&lt;&gt;"",'Gr 8'!$P$15,"")</f>
        <v/>
      </c>
      <c r="O85" s="21" t="str">
        <f>IF('Gr 8'!$E$15&lt;&gt;"",'Gr 8'!$E$15,"")</f>
        <v/>
      </c>
      <c r="P85" s="22" t="str">
        <f>IF(Q85&lt;&gt;"",":","")</f>
        <v/>
      </c>
      <c r="Q85" s="23" t="str">
        <f>IF('Gr 8'!$G$15&lt;&gt;"",'Gr 8'!$G$15,"")</f>
        <v/>
      </c>
      <c r="R85" s="21" t="str">
        <f>IF('Gr 8'!$E$10&lt;&gt;"",'Gr 8'!$E$10,"")</f>
        <v/>
      </c>
      <c r="S85" s="22" t="str">
        <f>IF(T85&lt;&gt;"",":","")</f>
        <v/>
      </c>
      <c r="T85" s="23" t="str">
        <f>IF('Gr 8'!$G$10&lt;&gt;"",'Gr 8'!$G$10,"")</f>
        <v/>
      </c>
      <c r="U85" s="21" t="str">
        <f>IF('Gr 8'!$E$5&lt;&gt;"",'Gr 8'!$E$5,"")</f>
        <v/>
      </c>
      <c r="V85" s="22" t="str">
        <f t="shared" si="113"/>
        <v/>
      </c>
      <c r="W85" s="23" t="str">
        <f>IF('Gr 8'!$G$5&lt;&gt;"",'Gr 8'!$G$5,"")</f>
        <v/>
      </c>
      <c r="X85" s="21" t="str">
        <f>IF('Gr 8'!$E$20&lt;&gt;"",'Gr 8'!$E$20,"")</f>
        <v/>
      </c>
      <c r="Y85" s="22" t="str">
        <f t="shared" si="114"/>
        <v/>
      </c>
      <c r="Z85" s="23" t="str">
        <f>IF('Gr 8'!$G$20&lt;&gt;"",'Gr 8'!$G$20,"")</f>
        <v/>
      </c>
      <c r="AA85" s="24">
        <f t="shared" ref="AA85:AA91" si="116">IF(C85&gt;E85,1)+IF(F85&gt;H85,1)+IF(I85&gt;K85,1)+IF(L85&gt;N85,1)+IF(O85&gt;Q85,1)+IF(R85&gt;T85,1)+IF(U85&gt;W85,1)+IF(X85&gt;Z85,1)</f>
        <v>0</v>
      </c>
      <c r="AB85" s="25" t="str">
        <f t="shared" ref="AB85:AB91" si="117">IF(AC85&lt;&gt;"",":","")</f>
        <v>:</v>
      </c>
      <c r="AC85" s="26">
        <f t="shared" ref="AC85:AC91" si="118">IF(E85&gt;C85,1)+IF(H85&gt;F85,1)+IF(K85&gt;I85,1)+IF(N85&gt;L85,1)+IF(Q85&gt;O85,1)+IF(T85&gt;R85,1)+IF(W85&gt;U85,1)+IF(Z85&gt;X85,1)</f>
        <v>0</v>
      </c>
      <c r="AD85" s="27">
        <f t="shared" ref="AD85:AD91" si="119">SUM(C85,F85,I85,L85,O85,R85,U85,X85)</f>
        <v>0</v>
      </c>
      <c r="AE85" s="28" t="s">
        <v>11</v>
      </c>
      <c r="AF85" s="25">
        <f t="shared" ref="AF85:AF91" si="120">SUM(E85,H85,K85,N85,Q85,T85,W85,Z85)</f>
        <v>0</v>
      </c>
      <c r="AG85" s="29" t="str">
        <f>IF(AA85+AC85&gt;0,RANK(sonuc!AI85,sonuc!AI$84:AI$91),"")</f>
        <v/>
      </c>
      <c r="AH85" s="138" t="e">
        <f>#REF!</f>
        <v>#REF!</v>
      </c>
      <c r="AI85" s="78">
        <f>(sonuc!AA85*1000+sonuc!AC85*200+(sonuc!AD85-sonuc!AF85)*20)</f>
        <v>0</v>
      </c>
      <c r="AJ85" s="131" t="str">
        <f>IF(AA85+AC85&gt;0,sonuc!AA85+sonuc!AC85,"")</f>
        <v/>
      </c>
      <c r="AK85" s="178"/>
    </row>
    <row r="86" spans="1:37" ht="18.75">
      <c r="A86" s="130">
        <v>3</v>
      </c>
      <c r="B86" s="194" t="s">
        <v>171</v>
      </c>
      <c r="C86" s="19">
        <f>+K84</f>
        <v>0</v>
      </c>
      <c r="D86" s="30" t="str">
        <f>IF(E86&lt;&gt;"",":","")</f>
        <v>:</v>
      </c>
      <c r="E86" s="20">
        <f>+I84</f>
        <v>3</v>
      </c>
      <c r="F86" s="21" t="str">
        <f>+K85</f>
        <v/>
      </c>
      <c r="G86" s="22" t="str">
        <f t="shared" ref="G86:G91" si="121">IF(H86&lt;&gt;"",":","")</f>
        <v/>
      </c>
      <c r="H86" s="23" t="str">
        <f>+I85</f>
        <v/>
      </c>
      <c r="I86" s="56"/>
      <c r="J86" s="57"/>
      <c r="K86" s="58"/>
      <c r="L86" s="21">
        <f>IF('Gr 8'!$P$11&lt;&gt;"",'Gr 8'!$P$11,"")</f>
        <v>3</v>
      </c>
      <c r="M86" s="22" t="str">
        <f>IF($N$6&lt;&gt;"",":","")</f>
        <v>:</v>
      </c>
      <c r="N86" s="23">
        <f>IF('Gr 8'!$N$11&lt;&gt;"",'Gr 8'!$N$11,"")</f>
        <v>2</v>
      </c>
      <c r="O86" s="21">
        <f>IF('Gr 8'!$E$11&lt;&gt;"",'Gr 8'!$E$11,"")</f>
        <v>3</v>
      </c>
      <c r="P86" s="22" t="str">
        <f>IF(Q86&lt;&gt;"",":","")</f>
        <v>:</v>
      </c>
      <c r="Q86" s="23">
        <f>IF('Gr 8'!$G$11&lt;&gt;"",'Gr 8'!$G$11,"")</f>
        <v>1</v>
      </c>
      <c r="R86" s="21">
        <f>IF('Gr 8'!$E$6&lt;&gt;"",'Gr 8'!$E$6,"")</f>
        <v>3</v>
      </c>
      <c r="S86" s="22" t="str">
        <f>IF(T86&lt;&gt;"",":","")</f>
        <v>:</v>
      </c>
      <c r="T86" s="23">
        <f>IF('Gr 8'!$G$6&lt;&gt;"",'Gr 8'!$G$6,"")</f>
        <v>1</v>
      </c>
      <c r="U86" s="21">
        <f>IF('Gr 8'!$E$21&lt;&gt;"",'Gr 8'!$E$21,"")</f>
        <v>2</v>
      </c>
      <c r="V86" s="22" t="str">
        <f t="shared" si="113"/>
        <v>:</v>
      </c>
      <c r="W86" s="23">
        <f>IF('Gr 8'!$G$21&lt;&gt;"",'Gr 8'!$G$21,"")</f>
        <v>3</v>
      </c>
      <c r="X86" s="21">
        <f>IF('Gr 8'!$E$16&lt;&gt;"",'Gr 8'!$E$16,"")</f>
        <v>3</v>
      </c>
      <c r="Y86" s="22" t="str">
        <f t="shared" si="114"/>
        <v>:</v>
      </c>
      <c r="Z86" s="23">
        <f>IF('Gr 8'!$G$16&lt;&gt;"",'Gr 8'!$G$16,"")</f>
        <v>2</v>
      </c>
      <c r="AA86" s="24">
        <f t="shared" si="116"/>
        <v>4</v>
      </c>
      <c r="AB86" s="25" t="str">
        <f t="shared" si="117"/>
        <v>:</v>
      </c>
      <c r="AC86" s="26">
        <f t="shared" si="118"/>
        <v>2</v>
      </c>
      <c r="AD86" s="27">
        <f t="shared" si="119"/>
        <v>14</v>
      </c>
      <c r="AE86" s="28" t="s">
        <v>11</v>
      </c>
      <c r="AF86" s="25">
        <f t="shared" si="120"/>
        <v>12</v>
      </c>
      <c r="AG86" s="29">
        <f>IF(AA86+AC86&gt;0,RANK(sonuc!AI86,sonuc!AI$84:AI$91),"")</f>
        <v>4</v>
      </c>
      <c r="AH86" s="138" t="e">
        <f>#REF!</f>
        <v>#REF!</v>
      </c>
      <c r="AI86" s="78">
        <f>(sonuc!AA86*1000+sonuc!AC86*200+(sonuc!AD86-sonuc!AF86)*20)</f>
        <v>4440</v>
      </c>
      <c r="AJ86" s="131">
        <f>IF(AA86+AC86&gt;0,sonuc!AA86+sonuc!AC86,"")</f>
        <v>6</v>
      </c>
    </row>
    <row r="87" spans="1:37" ht="18.75">
      <c r="A87" s="130">
        <v>4</v>
      </c>
      <c r="B87" s="194" t="s">
        <v>172</v>
      </c>
      <c r="C87" s="19">
        <f>+N84</f>
        <v>1</v>
      </c>
      <c r="D87" s="22" t="str">
        <f>IF(E87&lt;&gt;"",":","")</f>
        <v>:</v>
      </c>
      <c r="E87" s="20">
        <f>+L84</f>
        <v>3</v>
      </c>
      <c r="F87" s="19" t="str">
        <f>+N85</f>
        <v/>
      </c>
      <c r="G87" s="22" t="str">
        <f t="shared" si="121"/>
        <v/>
      </c>
      <c r="H87" s="20" t="str">
        <f>+L85</f>
        <v/>
      </c>
      <c r="I87" s="19">
        <f>+N86</f>
        <v>2</v>
      </c>
      <c r="J87" s="22" t="str">
        <f t="shared" ref="J87:J91" si="122">IF(K87&lt;&gt;"",":","")</f>
        <v>:</v>
      </c>
      <c r="K87" s="20">
        <f>+L86</f>
        <v>3</v>
      </c>
      <c r="L87" s="56"/>
      <c r="M87" s="57"/>
      <c r="N87" s="58"/>
      <c r="O87" s="21">
        <f>IF('Gr 8'!$E$7&lt;&gt;"",'Gr 8'!$E$7,"")</f>
        <v>3</v>
      </c>
      <c r="P87" s="22" t="str">
        <f>IF(Q87&lt;&gt;"",":","")</f>
        <v>:</v>
      </c>
      <c r="Q87" s="23">
        <f>IF('Gr 8'!$G$7&lt;&gt;"",'Gr 8'!$G$7,"")</f>
        <v>1</v>
      </c>
      <c r="R87" s="21">
        <f>IF('Gr 8'!$E$22&lt;&gt;"",'Gr 8'!$E$22,"")</f>
        <v>2</v>
      </c>
      <c r="S87" s="22" t="str">
        <f>IF(T87&lt;&gt;"",":","")</f>
        <v>:</v>
      </c>
      <c r="T87" s="23">
        <f>IF('Gr 8'!$G$22&lt;&gt;"",'Gr 8'!$G$22,"")</f>
        <v>3</v>
      </c>
      <c r="U87" s="21">
        <f>IF('Gr 8'!$E$17&lt;&gt;"",'Gr 8'!$E$17,"")</f>
        <v>1</v>
      </c>
      <c r="V87" s="22" t="str">
        <f t="shared" si="113"/>
        <v>:</v>
      </c>
      <c r="W87" s="23">
        <f>IF('Gr 8'!$G$17&lt;&gt;"",'Gr 8'!$G$17,"")</f>
        <v>3</v>
      </c>
      <c r="X87" s="21">
        <f>IF('Gr 8'!$E$12&lt;&gt;"",'Gr 8'!$E$12,"")</f>
        <v>3</v>
      </c>
      <c r="Y87" s="22" t="str">
        <f t="shared" si="114"/>
        <v>:</v>
      </c>
      <c r="Z87" s="23">
        <f>IF('Gr 8'!$G$12&lt;&gt;"",'Gr 8'!$G$12,"")</f>
        <v>2</v>
      </c>
      <c r="AA87" s="24">
        <f t="shared" si="116"/>
        <v>2</v>
      </c>
      <c r="AB87" s="25" t="str">
        <f t="shared" si="117"/>
        <v>:</v>
      </c>
      <c r="AC87" s="26">
        <f t="shared" si="118"/>
        <v>4</v>
      </c>
      <c r="AD87" s="27">
        <f t="shared" si="119"/>
        <v>12</v>
      </c>
      <c r="AE87" s="28" t="s">
        <v>11</v>
      </c>
      <c r="AF87" s="25">
        <f t="shared" si="120"/>
        <v>15</v>
      </c>
      <c r="AG87" s="29">
        <f>IF(AA87+AC87&gt;0,RANK(sonuc!AI87,sonuc!AI$84:AI$91),"")</f>
        <v>5</v>
      </c>
      <c r="AH87" s="138" t="e">
        <f>#REF!</f>
        <v>#REF!</v>
      </c>
      <c r="AI87" s="78">
        <f>(sonuc!AA87*1000+sonuc!AC87*200+(sonuc!AD87-sonuc!AF87)*20)</f>
        <v>2740</v>
      </c>
      <c r="AJ87" s="131">
        <f>IF(AA87+AC87&gt;0,sonuc!AA87+sonuc!AC87,"")</f>
        <v>6</v>
      </c>
    </row>
    <row r="88" spans="1:37" ht="18.75">
      <c r="A88" s="130">
        <v>5</v>
      </c>
      <c r="B88" s="194" t="s">
        <v>57</v>
      </c>
      <c r="C88" s="19">
        <f>+Q84</f>
        <v>0</v>
      </c>
      <c r="D88" s="31" t="str">
        <f t="shared" ref="D88:D91" si="123">IF(E88&lt;&gt;"",":","")</f>
        <v>:</v>
      </c>
      <c r="E88" s="20">
        <f>+O84</f>
        <v>3</v>
      </c>
      <c r="F88" s="21" t="str">
        <f>+Q85</f>
        <v/>
      </c>
      <c r="G88" s="22" t="str">
        <f t="shared" si="121"/>
        <v/>
      </c>
      <c r="H88" s="23" t="str">
        <f>+O85</f>
        <v/>
      </c>
      <c r="I88" s="21">
        <f>+Q86</f>
        <v>1</v>
      </c>
      <c r="J88" s="22" t="str">
        <f t="shared" si="122"/>
        <v>:</v>
      </c>
      <c r="K88" s="20">
        <f>+O86</f>
        <v>3</v>
      </c>
      <c r="L88" s="21">
        <f>+Q87</f>
        <v>1</v>
      </c>
      <c r="M88" s="22" t="str">
        <f t="shared" ref="M88:M91" si="124">IF(N88&lt;&gt;"",":","")</f>
        <v>:</v>
      </c>
      <c r="N88" s="23">
        <f>+O87</f>
        <v>3</v>
      </c>
      <c r="O88" s="56"/>
      <c r="P88" s="57"/>
      <c r="Q88" s="58"/>
      <c r="R88" s="21">
        <f>IF('Gr 8'!$N$7&lt;&gt;"",'Gr 8'!$N$7,"")</f>
        <v>0</v>
      </c>
      <c r="S88" s="22" t="str">
        <f>IF(T88&lt;&gt;"",":","")</f>
        <v>:</v>
      </c>
      <c r="T88" s="23">
        <f>IF('Gr 8'!$P$7&lt;&gt;"",'Gr 8'!$P$7,"")</f>
        <v>3</v>
      </c>
      <c r="U88" s="21">
        <f>IF('Gr 8'!$P$12&lt;&gt;"",'Gr 8'!$P$12,"")</f>
        <v>0</v>
      </c>
      <c r="V88" s="22" t="str">
        <f t="shared" si="113"/>
        <v>:</v>
      </c>
      <c r="W88" s="23">
        <f>IF('Gr 8'!$N$12&lt;&gt;"",'Gr 8'!$N$12,"")</f>
        <v>3</v>
      </c>
      <c r="X88" s="21">
        <f>IF('Gr 8'!$P$16&lt;&gt;"",'Gr 8'!$P$16,"")</f>
        <v>1</v>
      </c>
      <c r="Y88" s="22" t="str">
        <f t="shared" si="114"/>
        <v>:</v>
      </c>
      <c r="Z88" s="23">
        <f>IF('Gr 8'!$N$16&lt;&gt;"",'Gr 8'!$N$16,"")</f>
        <v>3</v>
      </c>
      <c r="AA88" s="24">
        <f t="shared" si="116"/>
        <v>0</v>
      </c>
      <c r="AB88" s="25" t="str">
        <f t="shared" si="117"/>
        <v>:</v>
      </c>
      <c r="AC88" s="26">
        <f t="shared" si="118"/>
        <v>6</v>
      </c>
      <c r="AD88" s="27">
        <f t="shared" si="119"/>
        <v>3</v>
      </c>
      <c r="AE88" s="28" t="s">
        <v>11</v>
      </c>
      <c r="AF88" s="25">
        <f t="shared" si="120"/>
        <v>18</v>
      </c>
      <c r="AG88" s="29">
        <f>IF(AA88+AC88&gt;0,RANK(sonuc!AI88,sonuc!AI$84:AI$91),"")</f>
        <v>7</v>
      </c>
      <c r="AH88" s="138" t="e">
        <f>#REF!</f>
        <v>#REF!</v>
      </c>
      <c r="AI88" s="78">
        <f>(sonuc!AA88*1000+sonuc!AC88*200+(sonuc!AD88-sonuc!AF88)*20)</f>
        <v>900</v>
      </c>
      <c r="AJ88" s="131">
        <f>IF(AA88+AC88&gt;0,sonuc!AA88+sonuc!AC88,"")</f>
        <v>6</v>
      </c>
    </row>
    <row r="89" spans="1:37" ht="18.75">
      <c r="A89" s="130">
        <v>6</v>
      </c>
      <c r="B89" s="194" t="s">
        <v>173</v>
      </c>
      <c r="C89" s="19">
        <f>+T84</f>
        <v>3</v>
      </c>
      <c r="D89" s="22" t="str">
        <f t="shared" si="123"/>
        <v>:</v>
      </c>
      <c r="E89" s="20">
        <f>+R84</f>
        <v>1</v>
      </c>
      <c r="F89" s="19" t="str">
        <f>+T85</f>
        <v/>
      </c>
      <c r="G89" s="22" t="str">
        <f t="shared" si="121"/>
        <v/>
      </c>
      <c r="H89" s="20" t="str">
        <f>+R85</f>
        <v/>
      </c>
      <c r="I89" s="19">
        <f>+T86</f>
        <v>1</v>
      </c>
      <c r="J89" s="22" t="str">
        <f t="shared" si="122"/>
        <v>:</v>
      </c>
      <c r="K89" s="20">
        <f>+R86</f>
        <v>3</v>
      </c>
      <c r="L89" s="19">
        <f>+T87</f>
        <v>3</v>
      </c>
      <c r="M89" s="22" t="str">
        <f>IF(N89&lt;&gt;"",":","")</f>
        <v>:</v>
      </c>
      <c r="N89" s="20">
        <f>+R87</f>
        <v>2</v>
      </c>
      <c r="O89" s="19">
        <f>+T88</f>
        <v>3</v>
      </c>
      <c r="P89" s="22" t="str">
        <f t="shared" ref="P89:P91" si="125">IF(Q89&lt;&gt;"",":","")</f>
        <v>:</v>
      </c>
      <c r="Q89" s="20">
        <f>+R88</f>
        <v>0</v>
      </c>
      <c r="R89" s="56"/>
      <c r="S89" s="57"/>
      <c r="T89" s="58"/>
      <c r="U89" s="21">
        <f>IF('Gr 8'!$P$17&lt;&gt;"",'Gr 8'!$P$17,"")</f>
        <v>2</v>
      </c>
      <c r="V89" s="22" t="str">
        <f t="shared" si="113"/>
        <v>:</v>
      </c>
      <c r="W89" s="23">
        <f>IF('Gr 8'!$N$17&lt;&gt;"",'Gr 8'!$N$17,"")</f>
        <v>3</v>
      </c>
      <c r="X89" s="21">
        <f>IF('Gr 8'!$P$10&lt;&gt;"",'Gr 8'!$P$10,"")</f>
        <v>3</v>
      </c>
      <c r="Y89" s="22" t="str">
        <f t="shared" si="114"/>
        <v>:</v>
      </c>
      <c r="Z89" s="23">
        <f>IF('Gr 8'!$N$10&lt;&gt;"",'Gr 8'!$N$10,"")</f>
        <v>2</v>
      </c>
      <c r="AA89" s="24">
        <f t="shared" si="116"/>
        <v>4</v>
      </c>
      <c r="AB89" s="25" t="str">
        <f t="shared" si="117"/>
        <v>:</v>
      </c>
      <c r="AC89" s="26">
        <f t="shared" si="118"/>
        <v>2</v>
      </c>
      <c r="AD89" s="27">
        <f t="shared" si="119"/>
        <v>15</v>
      </c>
      <c r="AE89" s="28" t="s">
        <v>11</v>
      </c>
      <c r="AF89" s="25">
        <f t="shared" si="120"/>
        <v>11</v>
      </c>
      <c r="AG89" s="29">
        <f>IF(AA89+AC89&gt;0,RANK(sonuc!AI89,sonuc!AI$84:AI$91),"")</f>
        <v>3</v>
      </c>
      <c r="AH89" s="138" t="e">
        <f>#REF!</f>
        <v>#REF!</v>
      </c>
      <c r="AI89" s="78">
        <f>(sonuc!AA89*1000+sonuc!AC89*200+(sonuc!AD89-sonuc!AF89)*20)</f>
        <v>4480</v>
      </c>
      <c r="AJ89" s="131">
        <f>IF(AA89+AC89&gt;0,sonuc!AA89+sonuc!AC89,"")</f>
        <v>6</v>
      </c>
    </row>
    <row r="90" spans="1:37" ht="18.75">
      <c r="A90" s="130">
        <v>7</v>
      </c>
      <c r="B90" s="194" t="s">
        <v>84</v>
      </c>
      <c r="C90" s="19">
        <f>+W84</f>
        <v>3</v>
      </c>
      <c r="D90" s="31" t="str">
        <f t="shared" si="123"/>
        <v>:</v>
      </c>
      <c r="E90" s="20">
        <f>+U84</f>
        <v>1</v>
      </c>
      <c r="F90" s="21" t="str">
        <f>+W85</f>
        <v/>
      </c>
      <c r="G90" s="22" t="str">
        <f t="shared" si="121"/>
        <v/>
      </c>
      <c r="H90" s="23" t="str">
        <f>+U85</f>
        <v/>
      </c>
      <c r="I90" s="21">
        <f>+W86</f>
        <v>3</v>
      </c>
      <c r="J90" s="22" t="str">
        <f t="shared" si="122"/>
        <v>:</v>
      </c>
      <c r="K90" s="23">
        <f>+U86</f>
        <v>2</v>
      </c>
      <c r="L90" s="21">
        <f>+W87</f>
        <v>3</v>
      </c>
      <c r="M90" s="22" t="str">
        <f t="shared" si="124"/>
        <v>:</v>
      </c>
      <c r="N90" s="23">
        <f>+U87</f>
        <v>1</v>
      </c>
      <c r="O90" s="21">
        <f>+W88</f>
        <v>3</v>
      </c>
      <c r="P90" s="22" t="str">
        <f t="shared" si="125"/>
        <v>:</v>
      </c>
      <c r="Q90" s="23">
        <f>+U88</f>
        <v>0</v>
      </c>
      <c r="R90" s="21">
        <f>+W89</f>
        <v>3</v>
      </c>
      <c r="S90" s="22" t="str">
        <f t="shared" ref="S90:S91" si="126">IF(T90&lt;&gt;"",":","")</f>
        <v>:</v>
      </c>
      <c r="T90" s="23">
        <f>+U89</f>
        <v>2</v>
      </c>
      <c r="U90" s="56"/>
      <c r="V90" s="57"/>
      <c r="W90" s="58"/>
      <c r="X90" s="21">
        <f>IF('Gr 8'!$P$6&lt;&gt;"",'Gr 8'!$P$6,"")</f>
        <v>3</v>
      </c>
      <c r="Y90" s="22" t="str">
        <f t="shared" si="114"/>
        <v>:</v>
      </c>
      <c r="Z90" s="23">
        <f>IF('Gr 8'!$N$6&lt;&gt;"",'Gr 8'!$N$6,"")</f>
        <v>1</v>
      </c>
      <c r="AA90" s="24">
        <f t="shared" si="116"/>
        <v>6</v>
      </c>
      <c r="AB90" s="25" t="str">
        <f t="shared" si="117"/>
        <v>:</v>
      </c>
      <c r="AC90" s="26">
        <f t="shared" si="118"/>
        <v>0</v>
      </c>
      <c r="AD90" s="27">
        <f t="shared" si="119"/>
        <v>18</v>
      </c>
      <c r="AE90" s="28" t="s">
        <v>11</v>
      </c>
      <c r="AF90" s="25">
        <f t="shared" si="120"/>
        <v>7</v>
      </c>
      <c r="AG90" s="29">
        <f>IF(AA90+AC90&gt;0,RANK(sonuc!AI90,sonuc!AI$84:AI$91),"")</f>
        <v>1</v>
      </c>
      <c r="AH90" s="138" t="e">
        <f>#REF!</f>
        <v>#REF!</v>
      </c>
      <c r="AI90" s="78">
        <f>(sonuc!AA90*1000+sonuc!AC90*200+(sonuc!AD90-sonuc!AF90)*20)</f>
        <v>6220</v>
      </c>
      <c r="AJ90" s="131">
        <f>IF(AA90+AC90&gt;0,sonuc!AA90+sonuc!AC90,"")</f>
        <v>6</v>
      </c>
    </row>
    <row r="91" spans="1:37" ht="19.5" thickBot="1">
      <c r="A91" s="134">
        <v>8</v>
      </c>
      <c r="B91" s="194" t="s">
        <v>88</v>
      </c>
      <c r="C91" s="79">
        <f>+Z84</f>
        <v>1</v>
      </c>
      <c r="D91" s="80" t="str">
        <f t="shared" si="123"/>
        <v>:</v>
      </c>
      <c r="E91" s="81">
        <f>+X84</f>
        <v>3</v>
      </c>
      <c r="F91" s="79" t="str">
        <f>+Z85</f>
        <v/>
      </c>
      <c r="G91" s="80" t="str">
        <f t="shared" si="121"/>
        <v/>
      </c>
      <c r="H91" s="81" t="str">
        <f>+X85</f>
        <v/>
      </c>
      <c r="I91" s="79">
        <f>+Z86</f>
        <v>2</v>
      </c>
      <c r="J91" s="80" t="str">
        <f t="shared" si="122"/>
        <v>:</v>
      </c>
      <c r="K91" s="81">
        <f>+X86</f>
        <v>3</v>
      </c>
      <c r="L91" s="79">
        <f>+Z87</f>
        <v>2</v>
      </c>
      <c r="M91" s="80" t="str">
        <f t="shared" si="124"/>
        <v>:</v>
      </c>
      <c r="N91" s="81">
        <f>+X87</f>
        <v>3</v>
      </c>
      <c r="O91" s="79">
        <f>+Z88</f>
        <v>3</v>
      </c>
      <c r="P91" s="80" t="str">
        <f t="shared" si="125"/>
        <v>:</v>
      </c>
      <c r="Q91" s="81">
        <f>+X88</f>
        <v>1</v>
      </c>
      <c r="R91" s="79">
        <f>+Z89</f>
        <v>2</v>
      </c>
      <c r="S91" s="80" t="str">
        <f t="shared" si="126"/>
        <v>:</v>
      </c>
      <c r="T91" s="81">
        <f>+X89</f>
        <v>3</v>
      </c>
      <c r="U91" s="79">
        <f>+Z90</f>
        <v>1</v>
      </c>
      <c r="V91" s="80" t="str">
        <f>IF(W91&lt;&gt;"",":","")</f>
        <v>:</v>
      </c>
      <c r="W91" s="81">
        <f>+X90</f>
        <v>3</v>
      </c>
      <c r="X91" s="82"/>
      <c r="Y91" s="83"/>
      <c r="Z91" s="84"/>
      <c r="AA91" s="85">
        <f t="shared" si="116"/>
        <v>1</v>
      </c>
      <c r="AB91" s="86" t="str">
        <f t="shared" si="117"/>
        <v>:</v>
      </c>
      <c r="AC91" s="87">
        <f t="shared" si="118"/>
        <v>5</v>
      </c>
      <c r="AD91" s="88">
        <f t="shared" si="119"/>
        <v>11</v>
      </c>
      <c r="AE91" s="89" t="s">
        <v>11</v>
      </c>
      <c r="AF91" s="86">
        <f t="shared" si="120"/>
        <v>16</v>
      </c>
      <c r="AG91" s="90">
        <f>IF(AA91+AC91&gt;0,RANK(sonuc!AI91,sonuc!AI$84:AI$91),"")</f>
        <v>6</v>
      </c>
      <c r="AH91" s="139" t="e">
        <f>#REF!</f>
        <v>#REF!</v>
      </c>
      <c r="AI91" s="91">
        <f>(sonuc!AA91*1000+sonuc!AC91*200+(sonuc!AD91-sonuc!AF91)*20)</f>
        <v>1900</v>
      </c>
      <c r="AJ91" s="131">
        <f>IF(AA91+AC91&gt;0,sonuc!AA91+sonuc!AC91,"")</f>
        <v>6</v>
      </c>
    </row>
    <row r="92" spans="1:37" ht="19.5" thickBot="1">
      <c r="A92" s="206" t="s">
        <v>30</v>
      </c>
      <c r="B92" s="207"/>
      <c r="C92" s="208"/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8"/>
      <c r="Z92" s="208"/>
      <c r="AA92" s="208"/>
      <c r="AB92" s="208"/>
      <c r="AC92" s="208"/>
      <c r="AD92" s="208"/>
      <c r="AE92" s="208"/>
      <c r="AF92" s="208"/>
      <c r="AG92" s="208"/>
      <c r="AH92" s="208"/>
      <c r="AI92" s="209"/>
      <c r="AJ92" s="131"/>
    </row>
    <row r="93" spans="1:37" ht="15.75">
      <c r="A93" s="128" t="s">
        <v>0</v>
      </c>
      <c r="B93" s="129" t="s">
        <v>1</v>
      </c>
      <c r="C93" s="210">
        <v>1</v>
      </c>
      <c r="D93" s="211"/>
      <c r="E93" s="212"/>
      <c r="F93" s="210">
        <v>2</v>
      </c>
      <c r="G93" s="211"/>
      <c r="H93" s="212"/>
      <c r="I93" s="210">
        <v>3</v>
      </c>
      <c r="J93" s="211"/>
      <c r="K93" s="212"/>
      <c r="L93" s="210">
        <v>4</v>
      </c>
      <c r="M93" s="211"/>
      <c r="N93" s="212"/>
      <c r="O93" s="210">
        <v>5</v>
      </c>
      <c r="P93" s="211"/>
      <c r="Q93" s="212"/>
      <c r="R93" s="210">
        <v>6</v>
      </c>
      <c r="S93" s="211"/>
      <c r="T93" s="212"/>
      <c r="U93" s="210">
        <v>7</v>
      </c>
      <c r="V93" s="211"/>
      <c r="W93" s="212"/>
      <c r="X93" s="210">
        <v>8</v>
      </c>
      <c r="Y93" s="211"/>
      <c r="Z93" s="212"/>
      <c r="AA93" s="213" t="s">
        <v>10</v>
      </c>
      <c r="AB93" s="214"/>
      <c r="AC93" s="215"/>
      <c r="AD93" s="213" t="s">
        <v>48</v>
      </c>
      <c r="AE93" s="214"/>
      <c r="AF93" s="216"/>
      <c r="AG93" s="140" t="s">
        <v>33</v>
      </c>
      <c r="AH93" s="34" t="e">
        <f>AH83</f>
        <v>#REF!</v>
      </c>
      <c r="AI93" s="92" t="s">
        <v>51</v>
      </c>
      <c r="AJ93" s="125" t="s">
        <v>52</v>
      </c>
    </row>
    <row r="94" spans="1:37" ht="18.75">
      <c r="A94" s="130">
        <v>1</v>
      </c>
      <c r="B94" s="194" t="s">
        <v>174</v>
      </c>
      <c r="C94" s="56"/>
      <c r="D94" s="57"/>
      <c r="E94" s="58"/>
      <c r="F94" s="21">
        <f>IF('Gr 9'!$N$9&lt;&gt;"",'Gr 9'!$N$9,"")</f>
        <v>2</v>
      </c>
      <c r="G94" s="22" t="str">
        <f>IF(H94&lt;&gt;"",":","")</f>
        <v>:</v>
      </c>
      <c r="H94" s="23">
        <f>IF('Gr 9'!$P$9&lt;&gt;"",'Gr 9'!$P$9,"")</f>
        <v>3</v>
      </c>
      <c r="I94" s="21">
        <f>IF('Gr 9'!$N$14&lt;&gt;"",'Gr 9'!$N$14,"")</f>
        <v>2</v>
      </c>
      <c r="J94" s="22" t="str">
        <f>IF(K94&lt;&gt;"",":","")</f>
        <v>:</v>
      </c>
      <c r="K94" s="23">
        <f>IF('Gr 9'!$P$14&lt;&gt;"",'Gr 9'!$P$14,"")</f>
        <v>3</v>
      </c>
      <c r="L94" s="21">
        <f>IF('Gr 9'!$N$4&lt;&gt;"",'Gr 9'!$N$4,"")</f>
        <v>1</v>
      </c>
      <c r="M94" s="22" t="str">
        <f>IF($N$4&lt;&gt;"",":","")</f>
        <v>:</v>
      </c>
      <c r="N94" s="23">
        <f>IF('Gr 9'!$P$4&lt;&gt;"",'Gr 9'!$P$4,"")</f>
        <v>3</v>
      </c>
      <c r="O94" s="21" t="str">
        <f>IF('Gr 9'!$E$19&lt;&gt;"",'Gr 9'!$E$19,"")</f>
        <v/>
      </c>
      <c r="P94" s="22" t="str">
        <f>IF(Q94&lt;&gt;"",":","")</f>
        <v/>
      </c>
      <c r="Q94" s="23" t="str">
        <f>IF('Gr 9'!$G$19&lt;&gt;"",'Gr 9'!$G$19,"")</f>
        <v/>
      </c>
      <c r="R94" s="21">
        <f>IF('Gr 9'!$E$14&lt;&gt;"",'Gr 9'!$E$14,"")</f>
        <v>3</v>
      </c>
      <c r="S94" s="22" t="str">
        <f>IF(T94&lt;&gt;"",":","")</f>
        <v>:</v>
      </c>
      <c r="T94" s="23">
        <f>IF('Gr 9'!$G$14&lt;&gt;"",'Gr 9'!$G$14,"")</f>
        <v>2</v>
      </c>
      <c r="U94" s="21" t="str">
        <f>IF('Gr 9'!$E$9&lt;&gt;"",'Gr 9'!$E$9,"")</f>
        <v/>
      </c>
      <c r="V94" s="22" t="str">
        <f t="shared" ref="V94:V99" si="127">IF(W94&lt;&gt;"",":","")</f>
        <v/>
      </c>
      <c r="W94" s="23" t="str">
        <f>IF('Gr 9'!$G$9&lt;&gt;"",'Gr 9'!$G$9,"")</f>
        <v/>
      </c>
      <c r="X94" s="21" t="str">
        <f>IF('Gr 9'!$E$4&lt;&gt;"",'Gr 9'!$E$4,"")</f>
        <v/>
      </c>
      <c r="Y94" s="22" t="str">
        <f t="shared" ref="Y94:Y100" si="128">IF(Z94&lt;&gt;"",":","")</f>
        <v/>
      </c>
      <c r="Z94" s="23" t="str">
        <f>IF('Gr 9'!$G$4&lt;&gt;"",'Gr 9'!$G$4,"")</f>
        <v/>
      </c>
      <c r="AA94" s="24">
        <f>IF(C94&gt;E94,1)+IF(F94&gt;H94,1)+IF(I94&gt;K94,1)+IF(L94&gt;N94,1)+IF(O94&gt;Q94,1)+IF(R94&gt;T94,1)+IF(U94&gt;W94,1)+IF(X94&gt;Z94,1)</f>
        <v>1</v>
      </c>
      <c r="AB94" s="25" t="str">
        <f t="shared" ref="AB94" si="129">IF(AC94&lt;&gt;"",":","")</f>
        <v>:</v>
      </c>
      <c r="AC94" s="26">
        <f>IF(E94&gt;C94,1)+IF(H94&gt;F94,1)+IF(K94&gt;I94,1)+IF(N94&gt;L94,1)+IF(Q94&gt;O94,1)+IF(T94&gt;R94,1)+IF(W94&gt;U94,1)+IF(Z94&gt;X94,1)</f>
        <v>3</v>
      </c>
      <c r="AD94" s="27">
        <f>SUM(C94,F94,I94,L94,O94,R94,U94,X94)</f>
        <v>8</v>
      </c>
      <c r="AE94" s="28" t="s">
        <v>11</v>
      </c>
      <c r="AF94" s="25">
        <f>SUM(E94,H94,K94,N94,Q94,T94,W94,Z94)</f>
        <v>11</v>
      </c>
      <c r="AG94" s="29">
        <f>IF(AA94+AC94&gt;0,RANK(sonuc!AI94,sonuc!AI$94:AI$101),"")</f>
        <v>4</v>
      </c>
      <c r="AH94" s="138" t="e">
        <f>#REF!</f>
        <v>#REF!</v>
      </c>
      <c r="AI94" s="78">
        <f>(sonuc!AA94*1000+sonuc!AC94*200+(sonuc!AD94-sonuc!AF94)*20)</f>
        <v>1540</v>
      </c>
      <c r="AJ94" s="131">
        <f>IF(AA94+AC94&gt;0,sonuc!AA94+sonuc!AC94,"")</f>
        <v>4</v>
      </c>
    </row>
    <row r="95" spans="1:37" ht="18.75">
      <c r="A95" s="130">
        <v>2</v>
      </c>
      <c r="B95" s="194" t="s">
        <v>194</v>
      </c>
      <c r="C95" s="19">
        <f>+H94</f>
        <v>3</v>
      </c>
      <c r="D95" s="22" t="str">
        <f>IF(E95&lt;&gt;"",":","")</f>
        <v>:</v>
      </c>
      <c r="E95" s="20">
        <f>+F94</f>
        <v>2</v>
      </c>
      <c r="F95" s="56"/>
      <c r="G95" s="57"/>
      <c r="H95" s="58"/>
      <c r="I95" s="21">
        <f>IF('Gr 9'!$N$5&lt;&gt;"",'Gr 9'!$N$5,"")</f>
        <v>0</v>
      </c>
      <c r="J95" s="22" t="str">
        <f>IF(K95&lt;&gt;"",":","")</f>
        <v>:</v>
      </c>
      <c r="K95" s="23">
        <f>IF('Gr 9'!$P$5&lt;&gt;"",'Gr 9'!$P$5,"")</f>
        <v>3</v>
      </c>
      <c r="L95" s="21">
        <f>IF('Gr 9'!$N$15&lt;&gt;"",'Gr 9'!$N$15,"")</f>
        <v>1</v>
      </c>
      <c r="M95" s="22" t="str">
        <f>IF($N$5&lt;&gt;"",":","")</f>
        <v>:</v>
      </c>
      <c r="N95" s="23">
        <f>IF('Gr 9'!$P$15&lt;&gt;"",'Gr 9'!$P$15,"")</f>
        <v>3</v>
      </c>
      <c r="O95" s="21" t="str">
        <f>IF('Gr 9'!$E$15&lt;&gt;"",'Gr 9'!$E$15,"")</f>
        <v/>
      </c>
      <c r="P95" s="22" t="str">
        <f>IF(Q95&lt;&gt;"",":","")</f>
        <v/>
      </c>
      <c r="Q95" s="23" t="str">
        <f>IF('Gr 9'!$G$15&lt;&gt;"",'Gr 9'!$G$15,"")</f>
        <v/>
      </c>
      <c r="R95" s="21">
        <f>IF('Gr 9'!$E$10&lt;&gt;"",'Gr 9'!$E$10,"")</f>
        <v>1</v>
      </c>
      <c r="S95" s="22" t="str">
        <f>IF(T95&lt;&gt;"",":","")</f>
        <v>:</v>
      </c>
      <c r="T95" s="23">
        <f>IF('Gr 9'!$G$10&lt;&gt;"",'Gr 9'!$G$10,"")</f>
        <v>3</v>
      </c>
      <c r="U95" s="21" t="str">
        <f>IF('Gr 9'!$E$5&lt;&gt;"",'Gr 9'!$E$5,"")</f>
        <v/>
      </c>
      <c r="V95" s="22" t="str">
        <f t="shared" si="127"/>
        <v/>
      </c>
      <c r="W95" s="23" t="str">
        <f>IF('Gr 9'!$G$5&lt;&gt;"",'Gr 9'!$G$5,"")</f>
        <v/>
      </c>
      <c r="X95" s="21" t="str">
        <f>IF('Gr 9'!$E$20&lt;&gt;"",'Gr 9'!$E$20,"")</f>
        <v/>
      </c>
      <c r="Y95" s="22" t="str">
        <f t="shared" si="128"/>
        <v/>
      </c>
      <c r="Z95" s="23" t="str">
        <f>IF('Gr 9'!$G$20&lt;&gt;"",'Gr 9'!$G$20,"")</f>
        <v/>
      </c>
      <c r="AA95" s="24">
        <f t="shared" ref="AA95:AA101" si="130">IF(C95&gt;E95,1)+IF(F95&gt;H95,1)+IF(I95&gt;K95,1)+IF(L95&gt;N95,1)+IF(O95&gt;Q95,1)+IF(R95&gt;T95,1)+IF(U95&gt;W95,1)+IF(X95&gt;Z95,1)</f>
        <v>1</v>
      </c>
      <c r="AB95" s="25" t="str">
        <f t="shared" ref="AB95:AB101" si="131">IF(AC95&lt;&gt;"",":","")</f>
        <v>:</v>
      </c>
      <c r="AC95" s="26">
        <f t="shared" ref="AC95:AC101" si="132">IF(E95&gt;C95,1)+IF(H95&gt;F95,1)+IF(K95&gt;I95,1)+IF(N95&gt;L95,1)+IF(Q95&gt;O95,1)+IF(T95&gt;R95,1)+IF(W95&gt;U95,1)+IF(Z95&gt;X95,1)</f>
        <v>3</v>
      </c>
      <c r="AD95" s="27">
        <f t="shared" ref="AD95:AD101" si="133">SUM(C95,F95,I95,L95,O95,R95,U95,X95)</f>
        <v>5</v>
      </c>
      <c r="AE95" s="28" t="s">
        <v>11</v>
      </c>
      <c r="AF95" s="25">
        <f t="shared" ref="AF95:AF101" si="134">SUM(E95,H95,K95,N95,Q95,T95,W95,Z95)</f>
        <v>11</v>
      </c>
      <c r="AG95" s="29">
        <f>IF(AA95+AC95&gt;0,RANK(sonuc!AI95,sonuc!AI$94:AI$101),"")</f>
        <v>5</v>
      </c>
      <c r="AH95" s="138" t="e">
        <f>#REF!</f>
        <v>#REF!</v>
      </c>
      <c r="AI95" s="78">
        <f>(sonuc!AA95*1000+sonuc!AC95*200+(sonuc!AD95-sonuc!AF95)*20)</f>
        <v>1480</v>
      </c>
      <c r="AJ95" s="131">
        <f>IF(AA95+AC95&gt;0,sonuc!AA95+sonuc!AC95,"")</f>
        <v>4</v>
      </c>
    </row>
    <row r="96" spans="1:37" ht="18.75">
      <c r="A96" s="130">
        <v>3</v>
      </c>
      <c r="B96" s="194" t="s">
        <v>175</v>
      </c>
      <c r="C96" s="19">
        <f>+K94</f>
        <v>3</v>
      </c>
      <c r="D96" s="30" t="str">
        <f>IF(E96&lt;&gt;"",":","")</f>
        <v>:</v>
      </c>
      <c r="E96" s="20">
        <f>+I94</f>
        <v>2</v>
      </c>
      <c r="F96" s="21">
        <f>+K95</f>
        <v>3</v>
      </c>
      <c r="G96" s="22" t="str">
        <f t="shared" ref="G96:G101" si="135">IF(H96&lt;&gt;"",":","")</f>
        <v>:</v>
      </c>
      <c r="H96" s="23">
        <f>+I95</f>
        <v>0</v>
      </c>
      <c r="I96" s="56"/>
      <c r="J96" s="57"/>
      <c r="K96" s="58"/>
      <c r="L96" s="21">
        <f>IF('Gr 9'!$P$11&lt;&gt;"",'Gr 9'!$P$11,"")</f>
        <v>3</v>
      </c>
      <c r="M96" s="22" t="str">
        <f>IF($N$6&lt;&gt;"",":","")</f>
        <v>:</v>
      </c>
      <c r="N96" s="23">
        <f>IF('Gr 9'!$N$11&lt;&gt;"",'Gr 9'!$N$11,"")</f>
        <v>2</v>
      </c>
      <c r="O96" s="21" t="str">
        <f>IF('Gr 9'!$E$11&lt;&gt;"",'Gr 9'!$E$11,"")</f>
        <v/>
      </c>
      <c r="P96" s="22" t="str">
        <f>IF(Q96&lt;&gt;"",":","")</f>
        <v/>
      </c>
      <c r="Q96" s="23" t="str">
        <f>IF('Gr 9'!$G$11&lt;&gt;"",'Gr 9'!$G$11,"")</f>
        <v/>
      </c>
      <c r="R96" s="21">
        <f>IF('Gr 9'!$E$6&lt;&gt;"",'Gr 9'!$E$6,"")</f>
        <v>3</v>
      </c>
      <c r="S96" s="22" t="str">
        <f>IF(T96&lt;&gt;"",":","")</f>
        <v>:</v>
      </c>
      <c r="T96" s="23">
        <f>IF('Gr 9'!$G$6&lt;&gt;"",'Gr 9'!$G$6,"")</f>
        <v>2</v>
      </c>
      <c r="U96" s="21" t="str">
        <f>IF('Gr 9'!$E$21&lt;&gt;"",'Gr 9'!$E$21,"")</f>
        <v/>
      </c>
      <c r="V96" s="22" t="str">
        <f t="shared" si="127"/>
        <v/>
      </c>
      <c r="W96" s="23" t="str">
        <f>IF('Gr 9'!$G$21&lt;&gt;"",'Gr 9'!$G$21,"")</f>
        <v/>
      </c>
      <c r="X96" s="21" t="str">
        <f>IF('Gr 9'!$E$16&lt;&gt;"",'Gr 9'!$E$16,"")</f>
        <v/>
      </c>
      <c r="Y96" s="22" t="str">
        <f t="shared" si="128"/>
        <v/>
      </c>
      <c r="Z96" s="23" t="str">
        <f>IF('Gr 9'!$G$16&lt;&gt;"",'Gr 9'!$G$16,"")</f>
        <v/>
      </c>
      <c r="AA96" s="24">
        <f t="shared" si="130"/>
        <v>4</v>
      </c>
      <c r="AB96" s="25" t="str">
        <f t="shared" si="131"/>
        <v>:</v>
      </c>
      <c r="AC96" s="26">
        <f t="shared" si="132"/>
        <v>0</v>
      </c>
      <c r="AD96" s="27">
        <f t="shared" si="133"/>
        <v>12</v>
      </c>
      <c r="AE96" s="28" t="s">
        <v>11</v>
      </c>
      <c r="AF96" s="25">
        <f t="shared" si="134"/>
        <v>6</v>
      </c>
      <c r="AG96" s="29">
        <f>IF(AA96+AC96&gt;0,RANK(sonuc!AI96,sonuc!AI$94:AI$101),"")</f>
        <v>1</v>
      </c>
      <c r="AH96" s="138" t="e">
        <f>#REF!</f>
        <v>#REF!</v>
      </c>
      <c r="AI96" s="78">
        <f>(sonuc!AA96*1000+sonuc!AC96*200+(sonuc!AD96-sonuc!AF96)*20)</f>
        <v>4120</v>
      </c>
      <c r="AJ96" s="131">
        <f>IF(AA96+AC96&gt;0,sonuc!AA96+sonuc!AC96,"")</f>
        <v>4</v>
      </c>
    </row>
    <row r="97" spans="1:36" ht="18.75">
      <c r="A97" s="130">
        <v>4</v>
      </c>
      <c r="B97" s="194" t="s">
        <v>176</v>
      </c>
      <c r="C97" s="19">
        <f>+N94</f>
        <v>3</v>
      </c>
      <c r="D97" s="22" t="str">
        <f>IF(E97&lt;&gt;"",":","")</f>
        <v>:</v>
      </c>
      <c r="E97" s="20">
        <f>+L94</f>
        <v>1</v>
      </c>
      <c r="F97" s="19">
        <f>+N95</f>
        <v>3</v>
      </c>
      <c r="G97" s="22" t="str">
        <f t="shared" si="135"/>
        <v>:</v>
      </c>
      <c r="H97" s="20">
        <f>+L95</f>
        <v>1</v>
      </c>
      <c r="I97" s="19">
        <f>+N96</f>
        <v>2</v>
      </c>
      <c r="J97" s="22" t="str">
        <f t="shared" ref="J97:J101" si="136">IF(K97&lt;&gt;"",":","")</f>
        <v>:</v>
      </c>
      <c r="K97" s="20">
        <f>+L96</f>
        <v>3</v>
      </c>
      <c r="L97" s="56"/>
      <c r="M97" s="57"/>
      <c r="N97" s="58"/>
      <c r="O97" s="21" t="str">
        <f>IF('Gr 9'!$E$7&lt;&gt;"",'Gr 9'!$E$7,"")</f>
        <v/>
      </c>
      <c r="P97" s="22" t="str">
        <f>IF(Q97&lt;&gt;"",":","")</f>
        <v/>
      </c>
      <c r="Q97" s="23" t="str">
        <f>IF('Gr 9'!$G$7&lt;&gt;"",'Gr 9'!$G$7,"")</f>
        <v/>
      </c>
      <c r="R97" s="21">
        <f>IF('Gr 9'!$E$22&lt;&gt;"",'Gr 9'!$E$22,"")</f>
        <v>3</v>
      </c>
      <c r="S97" s="22" t="str">
        <f>IF(T97&lt;&gt;"",":","")</f>
        <v>:</v>
      </c>
      <c r="T97" s="23">
        <f>IF('Gr 9'!$G$22&lt;&gt;"",'Gr 9'!$G$22,"")</f>
        <v>1</v>
      </c>
      <c r="U97" s="21" t="str">
        <f>IF('Gr 9'!$E$17&lt;&gt;"",'Gr 9'!$E$17,"")</f>
        <v/>
      </c>
      <c r="V97" s="22" t="str">
        <f t="shared" si="127"/>
        <v/>
      </c>
      <c r="W97" s="23" t="str">
        <f>IF('Gr 9'!$G$17&lt;&gt;"",'Gr 9'!$G$17,"")</f>
        <v/>
      </c>
      <c r="X97" s="21" t="str">
        <f>IF('Gr 9'!$E$12&lt;&gt;"",'Gr 9'!$E$12,"")</f>
        <v/>
      </c>
      <c r="Y97" s="22" t="str">
        <f t="shared" si="128"/>
        <v/>
      </c>
      <c r="Z97" s="23" t="str">
        <f>IF('Gr 9'!$G$12&lt;&gt;"",'Gr 9'!$G$12,"")</f>
        <v/>
      </c>
      <c r="AA97" s="24">
        <f t="shared" si="130"/>
        <v>3</v>
      </c>
      <c r="AB97" s="25" t="str">
        <f t="shared" si="131"/>
        <v>:</v>
      </c>
      <c r="AC97" s="26">
        <f t="shared" si="132"/>
        <v>1</v>
      </c>
      <c r="AD97" s="27">
        <f t="shared" si="133"/>
        <v>11</v>
      </c>
      <c r="AE97" s="28" t="s">
        <v>11</v>
      </c>
      <c r="AF97" s="25">
        <f t="shared" si="134"/>
        <v>6</v>
      </c>
      <c r="AG97" s="29">
        <f>IF(AA97+AC97&gt;0,RANK(sonuc!AI97,sonuc!AI$94:AI$101),"")</f>
        <v>2</v>
      </c>
      <c r="AH97" s="138" t="e">
        <f>#REF!</f>
        <v>#REF!</v>
      </c>
      <c r="AI97" s="78">
        <f>(sonuc!AA97*1000+sonuc!AC97*200+(sonuc!AD97-sonuc!AF97)*20)</f>
        <v>3300</v>
      </c>
      <c r="AJ97" s="131">
        <f>IF(AA97+AC97&gt;0,sonuc!AA97+sonuc!AC97,"")</f>
        <v>4</v>
      </c>
    </row>
    <row r="98" spans="1:36" ht="18.75">
      <c r="A98" s="130">
        <v>5</v>
      </c>
      <c r="B98" s="194"/>
      <c r="C98" s="19" t="str">
        <f>+Q94</f>
        <v/>
      </c>
      <c r="D98" s="31" t="str">
        <f t="shared" ref="D98:D101" si="137">IF(E98&lt;&gt;"",":","")</f>
        <v/>
      </c>
      <c r="E98" s="20" t="str">
        <f>+O94</f>
        <v/>
      </c>
      <c r="F98" s="21" t="str">
        <f>+Q95</f>
        <v/>
      </c>
      <c r="G98" s="22" t="str">
        <f t="shared" si="135"/>
        <v/>
      </c>
      <c r="H98" s="23" t="str">
        <f>+O95</f>
        <v/>
      </c>
      <c r="I98" s="21" t="str">
        <f>+Q96</f>
        <v/>
      </c>
      <c r="J98" s="22" t="str">
        <f t="shared" si="136"/>
        <v/>
      </c>
      <c r="K98" s="20" t="str">
        <f>+O96</f>
        <v/>
      </c>
      <c r="L98" s="21" t="str">
        <f>+Q97</f>
        <v/>
      </c>
      <c r="M98" s="22" t="str">
        <f t="shared" ref="M98:M101" si="138">IF(N98&lt;&gt;"",":","")</f>
        <v/>
      </c>
      <c r="N98" s="23" t="str">
        <f>+O97</f>
        <v/>
      </c>
      <c r="O98" s="56"/>
      <c r="P98" s="57"/>
      <c r="Q98" s="58"/>
      <c r="R98" s="21" t="str">
        <f>IF('Gr 9'!$N$7&lt;&gt;"",'Gr 9'!$N$7,"")</f>
        <v/>
      </c>
      <c r="S98" s="22" t="str">
        <f>IF(T98&lt;&gt;"",":","")</f>
        <v/>
      </c>
      <c r="T98" s="23" t="str">
        <f>IF('Gr 9'!$P$7&lt;&gt;"",'Gr 9'!$P$7,"")</f>
        <v/>
      </c>
      <c r="U98" s="21" t="str">
        <f>IF('Gr 9'!$P$12&lt;&gt;"",'Gr 9'!$P$12,"")</f>
        <v/>
      </c>
      <c r="V98" s="22" t="str">
        <f t="shared" si="127"/>
        <v/>
      </c>
      <c r="W98" s="23" t="str">
        <f>IF('Gr 9'!$N$12&lt;&gt;"",'Gr 9'!$N$12,"")</f>
        <v/>
      </c>
      <c r="X98" s="21" t="str">
        <f>IF('Gr 9'!$P$16&lt;&gt;"",'Gr 9'!$P$16,"")</f>
        <v/>
      </c>
      <c r="Y98" s="22" t="str">
        <f t="shared" si="128"/>
        <v/>
      </c>
      <c r="Z98" s="23" t="str">
        <f>IF('Gr 9'!$N$16&lt;&gt;"",'Gr 9'!$N$16,"")</f>
        <v/>
      </c>
      <c r="AA98" s="24">
        <f>IF(C98&gt;E98,1)+IF(F98&gt;H98,1)+IF(I98&gt;K98,1)+IF(L98&gt;N98,1)+IF(O98&gt;Q98,1)+IF(R98&gt;T98,1)+IF(U98&gt;W98,1)+IF(X98&gt;Z98,1)</f>
        <v>0</v>
      </c>
      <c r="AB98" s="25" t="str">
        <f t="shared" si="131"/>
        <v>:</v>
      </c>
      <c r="AC98" s="26">
        <f t="shared" si="132"/>
        <v>0</v>
      </c>
      <c r="AD98" s="27">
        <f t="shared" si="133"/>
        <v>0</v>
      </c>
      <c r="AE98" s="28" t="s">
        <v>11</v>
      </c>
      <c r="AF98" s="25">
        <f t="shared" si="134"/>
        <v>0</v>
      </c>
      <c r="AG98" s="29" t="str">
        <f>IF(AA98+AC98&gt;0,RANK(sonuc!AI98,sonuc!AI$94:AI$101),"")</f>
        <v/>
      </c>
      <c r="AH98" s="138" t="e">
        <f>#REF!</f>
        <v>#REF!</v>
      </c>
      <c r="AI98" s="78">
        <f>(sonuc!AA98*1000+sonuc!AC98*200+(sonuc!AD98-sonuc!AF98)*20)</f>
        <v>0</v>
      </c>
      <c r="AJ98" s="131" t="str">
        <f>IF(AA98+AC98&gt;0,sonuc!AA98+sonuc!AC98,"")</f>
        <v/>
      </c>
    </row>
    <row r="99" spans="1:36" ht="18.75">
      <c r="A99" s="130">
        <v>6</v>
      </c>
      <c r="B99" s="194" t="s">
        <v>82</v>
      </c>
      <c r="C99" s="19">
        <f>+T94</f>
        <v>2</v>
      </c>
      <c r="D99" s="22" t="str">
        <f t="shared" si="137"/>
        <v>:</v>
      </c>
      <c r="E99" s="20">
        <f>+R94</f>
        <v>3</v>
      </c>
      <c r="F99" s="19">
        <f>+T95</f>
        <v>3</v>
      </c>
      <c r="G99" s="22" t="str">
        <f t="shared" si="135"/>
        <v>:</v>
      </c>
      <c r="H99" s="20">
        <f>+R95</f>
        <v>1</v>
      </c>
      <c r="I99" s="19">
        <f>+T96</f>
        <v>2</v>
      </c>
      <c r="J99" s="22" t="str">
        <f t="shared" si="136"/>
        <v>:</v>
      </c>
      <c r="K99" s="20">
        <f>+R96</f>
        <v>3</v>
      </c>
      <c r="L99" s="19">
        <f>+T97</f>
        <v>1</v>
      </c>
      <c r="M99" s="22" t="str">
        <f>IF(N99&lt;&gt;"",":","")</f>
        <v>:</v>
      </c>
      <c r="N99" s="20">
        <f>+R97</f>
        <v>3</v>
      </c>
      <c r="O99" s="19" t="str">
        <f>+T98</f>
        <v/>
      </c>
      <c r="P99" s="22" t="str">
        <f t="shared" ref="P99:P101" si="139">IF(Q99&lt;&gt;"",":","")</f>
        <v/>
      </c>
      <c r="Q99" s="20" t="str">
        <f>+R98</f>
        <v/>
      </c>
      <c r="R99" s="56"/>
      <c r="S99" s="57"/>
      <c r="T99" s="58"/>
      <c r="U99" s="21" t="str">
        <f>IF('Gr 9'!$P$17&lt;&gt;"",'Gr 9'!$P$17,"")</f>
        <v/>
      </c>
      <c r="V99" s="22" t="str">
        <f t="shared" si="127"/>
        <v/>
      </c>
      <c r="W99" s="23" t="str">
        <f>IF('Gr 9'!$N$17&lt;&gt;"",'Gr 9'!$N$17,"")</f>
        <v/>
      </c>
      <c r="X99" s="21" t="str">
        <f>IF('Gr 9'!$P$10&lt;&gt;"",'Gr 9'!$P$10,"")</f>
        <v/>
      </c>
      <c r="Y99" s="22" t="str">
        <f t="shared" si="128"/>
        <v/>
      </c>
      <c r="Z99" s="23" t="str">
        <f>IF('Gr 9'!$N$10&lt;&gt;"",'Gr 9'!$N$10,"")</f>
        <v/>
      </c>
      <c r="AA99" s="24">
        <f t="shared" si="130"/>
        <v>1</v>
      </c>
      <c r="AB99" s="25" t="str">
        <f t="shared" si="131"/>
        <v>:</v>
      </c>
      <c r="AC99" s="26">
        <f t="shared" si="132"/>
        <v>3</v>
      </c>
      <c r="AD99" s="27">
        <f t="shared" si="133"/>
        <v>8</v>
      </c>
      <c r="AE99" s="28" t="s">
        <v>11</v>
      </c>
      <c r="AF99" s="25">
        <f t="shared" si="134"/>
        <v>10</v>
      </c>
      <c r="AG99" s="29">
        <f>IF(AA99+AC99&gt;0,RANK(sonuc!AI99,sonuc!AI$94:AI$101),"")</f>
        <v>3</v>
      </c>
      <c r="AH99" s="138" t="e">
        <f>#REF!</f>
        <v>#REF!</v>
      </c>
      <c r="AI99" s="78">
        <f>(sonuc!AA99*1000+sonuc!AC99*200+(sonuc!AD99-sonuc!AF99)*20)</f>
        <v>1560</v>
      </c>
      <c r="AJ99" s="131">
        <f>IF(AA99+AC99&gt;0,sonuc!AA99+sonuc!AC99,"")</f>
        <v>4</v>
      </c>
    </row>
    <row r="100" spans="1:36" ht="18.75">
      <c r="A100" s="130">
        <v>7</v>
      </c>
      <c r="B100" s="194"/>
      <c r="C100" s="19" t="str">
        <f>+W94</f>
        <v/>
      </c>
      <c r="D100" s="31" t="str">
        <f t="shared" si="137"/>
        <v/>
      </c>
      <c r="E100" s="20" t="str">
        <f>+U94</f>
        <v/>
      </c>
      <c r="F100" s="21" t="str">
        <f>+W95</f>
        <v/>
      </c>
      <c r="G100" s="22" t="str">
        <f t="shared" si="135"/>
        <v/>
      </c>
      <c r="H100" s="23" t="str">
        <f>+U95</f>
        <v/>
      </c>
      <c r="I100" s="21" t="str">
        <f>+W96</f>
        <v/>
      </c>
      <c r="J100" s="22" t="str">
        <f t="shared" si="136"/>
        <v/>
      </c>
      <c r="K100" s="23" t="str">
        <f>+U96</f>
        <v/>
      </c>
      <c r="L100" s="21" t="str">
        <f>+W97</f>
        <v/>
      </c>
      <c r="M100" s="22" t="str">
        <f t="shared" si="138"/>
        <v/>
      </c>
      <c r="N100" s="23" t="str">
        <f>+U97</f>
        <v/>
      </c>
      <c r="O100" s="21" t="str">
        <f>+W98</f>
        <v/>
      </c>
      <c r="P100" s="22" t="str">
        <f t="shared" si="139"/>
        <v/>
      </c>
      <c r="Q100" s="23" t="str">
        <f>+U98</f>
        <v/>
      </c>
      <c r="R100" s="21" t="str">
        <f>+W99</f>
        <v/>
      </c>
      <c r="S100" s="22" t="str">
        <f t="shared" ref="S100:S101" si="140">IF(T100&lt;&gt;"",":","")</f>
        <v/>
      </c>
      <c r="T100" s="23" t="str">
        <f>+U99</f>
        <v/>
      </c>
      <c r="U100" s="56"/>
      <c r="V100" s="57"/>
      <c r="W100" s="58"/>
      <c r="X100" s="21" t="str">
        <f>IF('Gr 9'!$P$6&lt;&gt;"",'Gr 9'!$P$6,"")</f>
        <v/>
      </c>
      <c r="Y100" s="22" t="str">
        <f t="shared" si="128"/>
        <v/>
      </c>
      <c r="Z100" s="23" t="str">
        <f>IF('Gr 9'!$N$6&lt;&gt;"",'Gr 9'!$N$6,"")</f>
        <v/>
      </c>
      <c r="AA100" s="24">
        <f t="shared" si="130"/>
        <v>0</v>
      </c>
      <c r="AB100" s="25" t="str">
        <f t="shared" si="131"/>
        <v>:</v>
      </c>
      <c r="AC100" s="26">
        <f t="shared" si="132"/>
        <v>0</v>
      </c>
      <c r="AD100" s="27">
        <f t="shared" si="133"/>
        <v>0</v>
      </c>
      <c r="AE100" s="28" t="s">
        <v>11</v>
      </c>
      <c r="AF100" s="25">
        <f t="shared" si="134"/>
        <v>0</v>
      </c>
      <c r="AG100" s="29" t="str">
        <f>IF(AA100+AC100&gt;0,RANK(sonuc!AI100,sonuc!AI$94:AI$101),"")</f>
        <v/>
      </c>
      <c r="AH100" s="138" t="e">
        <f>#REF!</f>
        <v>#REF!</v>
      </c>
      <c r="AI100" s="78">
        <f>(sonuc!AA100*1000+sonuc!AC100*200+(sonuc!AD100-sonuc!AF100)*20)</f>
        <v>0</v>
      </c>
      <c r="AJ100" s="131" t="str">
        <f>IF(AA100+AC100&gt;0,sonuc!AA100+sonuc!AC100,"")</f>
        <v/>
      </c>
    </row>
    <row r="101" spans="1:36" ht="19.5" thickBot="1">
      <c r="A101" s="134">
        <v>8</v>
      </c>
      <c r="B101" s="194"/>
      <c r="C101" s="79" t="str">
        <f>+Z94</f>
        <v/>
      </c>
      <c r="D101" s="80" t="str">
        <f t="shared" si="137"/>
        <v/>
      </c>
      <c r="E101" s="81" t="str">
        <f>+X94</f>
        <v/>
      </c>
      <c r="F101" s="79" t="str">
        <f>+Z95</f>
        <v/>
      </c>
      <c r="G101" s="80" t="str">
        <f t="shared" si="135"/>
        <v/>
      </c>
      <c r="H101" s="81" t="str">
        <f>+X95</f>
        <v/>
      </c>
      <c r="I101" s="79" t="str">
        <f>+Z96</f>
        <v/>
      </c>
      <c r="J101" s="80" t="str">
        <f t="shared" si="136"/>
        <v/>
      </c>
      <c r="K101" s="81" t="str">
        <f>+X96</f>
        <v/>
      </c>
      <c r="L101" s="79" t="str">
        <f>+Z97</f>
        <v/>
      </c>
      <c r="M101" s="80" t="str">
        <f t="shared" si="138"/>
        <v/>
      </c>
      <c r="N101" s="81" t="str">
        <f>+X97</f>
        <v/>
      </c>
      <c r="O101" s="79" t="str">
        <f>+Z98</f>
        <v/>
      </c>
      <c r="P101" s="80" t="str">
        <f t="shared" si="139"/>
        <v/>
      </c>
      <c r="Q101" s="81" t="str">
        <f>+X98</f>
        <v/>
      </c>
      <c r="R101" s="79" t="str">
        <f>+Z99</f>
        <v/>
      </c>
      <c r="S101" s="80" t="str">
        <f t="shared" si="140"/>
        <v/>
      </c>
      <c r="T101" s="81" t="str">
        <f>+X99</f>
        <v/>
      </c>
      <c r="U101" s="79" t="str">
        <f>+Z100</f>
        <v/>
      </c>
      <c r="V101" s="80" t="str">
        <f>IF(W101&lt;&gt;"",":","")</f>
        <v/>
      </c>
      <c r="W101" s="81" t="str">
        <f>+X100</f>
        <v/>
      </c>
      <c r="X101" s="82"/>
      <c r="Y101" s="83"/>
      <c r="Z101" s="84"/>
      <c r="AA101" s="85">
        <f t="shared" si="130"/>
        <v>0</v>
      </c>
      <c r="AB101" s="86" t="str">
        <f t="shared" si="131"/>
        <v>:</v>
      </c>
      <c r="AC101" s="87">
        <f t="shared" si="132"/>
        <v>0</v>
      </c>
      <c r="AD101" s="88">
        <f t="shared" si="133"/>
        <v>0</v>
      </c>
      <c r="AE101" s="89" t="s">
        <v>11</v>
      </c>
      <c r="AF101" s="86">
        <f t="shared" si="134"/>
        <v>0</v>
      </c>
      <c r="AG101" s="90" t="str">
        <f>IF(AA101+AC101&gt;0,RANK(sonuc!AI101,sonuc!AI$94:AI$101),"")</f>
        <v/>
      </c>
      <c r="AH101" s="139" t="e">
        <f>#REF!</f>
        <v>#REF!</v>
      </c>
      <c r="AI101" s="91">
        <f>(sonuc!AA101*1000+sonuc!AC101*200+(sonuc!AD101-sonuc!AF101)*20)</f>
        <v>0</v>
      </c>
      <c r="AJ101" s="131" t="str">
        <f>IF(AA101+AC101&gt;0,sonuc!AA101+sonuc!AC101,"")</f>
        <v/>
      </c>
    </row>
    <row r="102" spans="1:36" ht="19.5" thickBot="1">
      <c r="A102" s="206" t="s">
        <v>31</v>
      </c>
      <c r="B102" s="207"/>
      <c r="C102" s="208"/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08"/>
      <c r="Z102" s="208"/>
      <c r="AA102" s="208"/>
      <c r="AB102" s="208"/>
      <c r="AC102" s="208"/>
      <c r="AD102" s="208"/>
      <c r="AE102" s="208"/>
      <c r="AF102" s="208"/>
      <c r="AG102" s="208"/>
      <c r="AH102" s="208"/>
      <c r="AI102" s="209"/>
      <c r="AJ102" s="131"/>
    </row>
    <row r="103" spans="1:36" ht="15.75">
      <c r="A103" s="128" t="s">
        <v>0</v>
      </c>
      <c r="B103" s="129" t="s">
        <v>1</v>
      </c>
      <c r="C103" s="210">
        <v>1</v>
      </c>
      <c r="D103" s="211"/>
      <c r="E103" s="212"/>
      <c r="F103" s="210">
        <v>2</v>
      </c>
      <c r="G103" s="211"/>
      <c r="H103" s="212"/>
      <c r="I103" s="210">
        <v>3</v>
      </c>
      <c r="J103" s="211"/>
      <c r="K103" s="212"/>
      <c r="L103" s="210">
        <v>4</v>
      </c>
      <c r="M103" s="211"/>
      <c r="N103" s="212"/>
      <c r="O103" s="210">
        <v>5</v>
      </c>
      <c r="P103" s="211"/>
      <c r="Q103" s="212"/>
      <c r="R103" s="210">
        <v>6</v>
      </c>
      <c r="S103" s="211"/>
      <c r="T103" s="212"/>
      <c r="U103" s="210">
        <v>7</v>
      </c>
      <c r="V103" s="211"/>
      <c r="W103" s="212"/>
      <c r="X103" s="210">
        <v>8</v>
      </c>
      <c r="Y103" s="211"/>
      <c r="Z103" s="212"/>
      <c r="AA103" s="213" t="s">
        <v>10</v>
      </c>
      <c r="AB103" s="214"/>
      <c r="AC103" s="215"/>
      <c r="AD103" s="213" t="s">
        <v>48</v>
      </c>
      <c r="AE103" s="214"/>
      <c r="AF103" s="216"/>
      <c r="AG103" s="140" t="s">
        <v>33</v>
      </c>
      <c r="AH103" s="34" t="e">
        <f>AH93</f>
        <v>#REF!</v>
      </c>
      <c r="AI103" s="92" t="s">
        <v>51</v>
      </c>
      <c r="AJ103" s="125" t="s">
        <v>52</v>
      </c>
    </row>
    <row r="104" spans="1:36" ht="18.75">
      <c r="A104" s="130">
        <v>1</v>
      </c>
      <c r="B104" s="197" t="s">
        <v>177</v>
      </c>
      <c r="C104" s="56"/>
      <c r="D104" s="57"/>
      <c r="E104" s="58"/>
      <c r="F104" s="21" t="str">
        <f>IF('Gr 10'!$N$9&lt;&gt;"",'Gr 10'!$N$9,"")</f>
        <v/>
      </c>
      <c r="G104" s="22" t="str">
        <f>IF(H104&lt;&gt;"",":","")</f>
        <v/>
      </c>
      <c r="H104" s="23" t="str">
        <f>IF('Gr 10'!$P$9&lt;&gt;"",'Gr 10'!$P$9,"")</f>
        <v/>
      </c>
      <c r="I104" s="21">
        <f>IF('Gr 10'!$N$14&lt;&gt;"",'Gr 10'!$N$14,"")</f>
        <v>2</v>
      </c>
      <c r="J104" s="22" t="str">
        <f>IF(K104&lt;&gt;"",":","")</f>
        <v>:</v>
      </c>
      <c r="K104" s="23">
        <f>IF('Gr 10'!$P$14&lt;&gt;"",'Gr 10'!$P$14,"")</f>
        <v>3</v>
      </c>
      <c r="L104" s="21">
        <f>IF('Gr 10'!$N$4&lt;&gt;"",'Gr 10'!$N$4,"")</f>
        <v>3</v>
      </c>
      <c r="M104" s="22" t="str">
        <f>IF($N$4&lt;&gt;"",":","")</f>
        <v>:</v>
      </c>
      <c r="N104" s="23">
        <f>IF('Gr 10'!$P$4&lt;&gt;"",'Gr 10'!$P$4,"")</f>
        <v>0</v>
      </c>
      <c r="O104" s="21">
        <f>IF('Gr 10'!$E$19&lt;&gt;"",'Gr 10'!$E$19,"")</f>
        <v>2</v>
      </c>
      <c r="P104" s="22" t="str">
        <f>IF(Q104&lt;&gt;"",":","")</f>
        <v>:</v>
      </c>
      <c r="Q104" s="23">
        <f>IF('Gr 10'!$G$19&lt;&gt;"",'Gr 10'!$G$19,"")</f>
        <v>3</v>
      </c>
      <c r="R104" s="21">
        <f>IF('Gr 10'!$E$14&lt;&gt;"",'Gr 10'!$E$14,"")</f>
        <v>3</v>
      </c>
      <c r="S104" s="22" t="str">
        <f>IF(T104&lt;&gt;"",":","")</f>
        <v>:</v>
      </c>
      <c r="T104" s="23">
        <f>IF('Gr 10'!$G$14&lt;&gt;"",'Gr 10'!$G$14,"")</f>
        <v>2</v>
      </c>
      <c r="U104" s="21">
        <f>IF('Gr 10'!$E$9&lt;&gt;"",'Gr 10'!$E$9,"")</f>
        <v>3</v>
      </c>
      <c r="V104" s="22" t="str">
        <f t="shared" ref="V104:V109" si="141">IF(W104&lt;&gt;"",":","")</f>
        <v>:</v>
      </c>
      <c r="W104" s="23">
        <f>IF('Gr 10'!$G$9&lt;&gt;"",'Gr 10'!$G$9,"")</f>
        <v>0</v>
      </c>
      <c r="X104" s="21">
        <f>IF('Gr 10'!$E$4&lt;&gt;"",'Gr 10'!$E$4,"")</f>
        <v>3</v>
      </c>
      <c r="Y104" s="22" t="str">
        <f t="shared" ref="Y104:Y110" si="142">IF(Z104&lt;&gt;"",":","")</f>
        <v>:</v>
      </c>
      <c r="Z104" s="23">
        <f>IF('Gr 10'!$G$4&lt;&gt;"",'Gr 10'!$G$4,"")</f>
        <v>1</v>
      </c>
      <c r="AA104" s="24">
        <f>IF(C104&gt;E104,1)+IF(F104&gt;H104,1)+IF(I104&gt;K104,1)+IF(L104&gt;N104,1)+IF(O104&gt;Q104,1)+IF(R104&gt;T104,1)+IF(U104&gt;W104,1)+IF(X104&gt;Z104,1)</f>
        <v>4</v>
      </c>
      <c r="AB104" s="25" t="str">
        <f t="shared" ref="AB104" si="143">IF(AC104&lt;&gt;"",":","")</f>
        <v>:</v>
      </c>
      <c r="AC104" s="26">
        <f>IF(E104&gt;C104,1)+IF(H104&gt;F104,1)+IF(K104&gt;I104,1)+IF(N104&gt;L104,1)+IF(Q104&gt;O104,1)+IF(T104&gt;R104,1)+IF(W104&gt;U104,1)+IF(Z104&gt;X104,1)</f>
        <v>2</v>
      </c>
      <c r="AD104" s="27">
        <f>SUM(C104,F104,I104,L104,O104,R104,U104,X104)</f>
        <v>16</v>
      </c>
      <c r="AE104" s="28" t="s">
        <v>11</v>
      </c>
      <c r="AF104" s="25">
        <f>SUM(E104,H104,K104,N104,Q104,T104,W104,Z104)</f>
        <v>9</v>
      </c>
      <c r="AG104" s="29">
        <f>IF(AA104+AC104&gt;0,RANK(sonuc!AI104,sonuc!AI$104:AI$111),"")</f>
        <v>2</v>
      </c>
      <c r="AH104" s="138" t="e">
        <f>#REF!</f>
        <v>#REF!</v>
      </c>
      <c r="AI104" s="78">
        <f>(sonuc!AA104*1000+sonuc!AC104*200+(sonuc!AD104-sonuc!AF104)*20)</f>
        <v>4540</v>
      </c>
      <c r="AJ104" s="131">
        <f>IF(AA104+AC104&gt;0,sonuc!AA104+sonuc!AC104,"")</f>
        <v>6</v>
      </c>
    </row>
    <row r="105" spans="1:36" ht="18.75">
      <c r="A105" s="130">
        <v>2</v>
      </c>
      <c r="B105" s="195"/>
      <c r="C105" s="19" t="str">
        <f>+H104</f>
        <v/>
      </c>
      <c r="D105" s="22" t="str">
        <f>IF(E105&lt;&gt;"",":","")</f>
        <v/>
      </c>
      <c r="E105" s="20" t="str">
        <f>+F104</f>
        <v/>
      </c>
      <c r="F105" s="56"/>
      <c r="G105" s="57"/>
      <c r="H105" s="58"/>
      <c r="I105" s="21" t="str">
        <f>IF('Gr 10'!$N$5&lt;&gt;"",'Gr 10'!$N$5,"")</f>
        <v/>
      </c>
      <c r="J105" s="22" t="str">
        <f>IF(K105&lt;&gt;"",":","")</f>
        <v/>
      </c>
      <c r="K105" s="23" t="str">
        <f>IF('Gr 10'!$P$5&lt;&gt;"",'Gr 10'!$P$5,"")</f>
        <v/>
      </c>
      <c r="L105" s="21" t="str">
        <f>IF('Gr 10'!$N$15&lt;&gt;"",'Gr 10'!$N$15,"")</f>
        <v/>
      </c>
      <c r="M105" s="22" t="str">
        <f>IF($N$5&lt;&gt;"",":","")</f>
        <v>:</v>
      </c>
      <c r="N105" s="23" t="str">
        <f>IF('Gr 10'!$P$15&lt;&gt;"",'Gr 10'!$P$15,"")</f>
        <v/>
      </c>
      <c r="O105" s="21" t="str">
        <f>IF('Gr 10'!$E$15&lt;&gt;"",'Gr 10'!$E$15,"")</f>
        <v/>
      </c>
      <c r="P105" s="22" t="str">
        <f>IF(Q105&lt;&gt;"",":","")</f>
        <v/>
      </c>
      <c r="Q105" s="23" t="str">
        <f>IF('Gr 10'!$G$15&lt;&gt;"",'Gr 10'!$G$15,"")</f>
        <v/>
      </c>
      <c r="R105" s="21" t="str">
        <f>IF('Gr 10'!$E$10&lt;&gt;"",'Gr 10'!$E$10,"")</f>
        <v/>
      </c>
      <c r="S105" s="22" t="str">
        <f>IF(T105&lt;&gt;"",":","")</f>
        <v/>
      </c>
      <c r="T105" s="23" t="str">
        <f>IF('Gr 10'!$G$10&lt;&gt;"",'Gr 10'!$G$10,"")</f>
        <v/>
      </c>
      <c r="U105" s="21" t="str">
        <f>IF('Gr 10'!$E$5&lt;&gt;"",'Gr 10'!$E$5,"")</f>
        <v/>
      </c>
      <c r="V105" s="22" t="str">
        <f t="shared" si="141"/>
        <v/>
      </c>
      <c r="W105" s="23" t="str">
        <f>IF('Gr 10'!$G$5&lt;&gt;"",'Gr 10'!$G$5,"")</f>
        <v/>
      </c>
      <c r="X105" s="21" t="str">
        <f>IF('Gr 10'!$E$20&lt;&gt;"",'Gr 10'!$E$20,"")</f>
        <v/>
      </c>
      <c r="Y105" s="22" t="str">
        <f t="shared" si="142"/>
        <v/>
      </c>
      <c r="Z105" s="23" t="str">
        <f>IF('Gr 10'!$G$20&lt;&gt;"",'Gr 10'!$G$20,"")</f>
        <v/>
      </c>
      <c r="AA105" s="24">
        <f t="shared" ref="AA105:AA111" si="144">IF(C105&gt;E105,1)+IF(F105&gt;H105,1)+IF(I105&gt;K105,1)+IF(L105&gt;N105,1)+IF(O105&gt;Q105,1)+IF(R105&gt;T105,1)+IF(U105&gt;W105,1)+IF(X105&gt;Z105,1)</f>
        <v>0</v>
      </c>
      <c r="AB105" s="25" t="str">
        <f t="shared" ref="AB105:AB111" si="145">IF(AC105&lt;&gt;"",":","")</f>
        <v>:</v>
      </c>
      <c r="AC105" s="26">
        <f t="shared" ref="AC105:AC111" si="146">IF(E105&gt;C105,1)+IF(H105&gt;F105,1)+IF(K105&gt;I105,1)+IF(N105&gt;L105,1)+IF(Q105&gt;O105,1)+IF(T105&gt;R105,1)+IF(W105&gt;U105,1)+IF(Z105&gt;X105,1)</f>
        <v>0</v>
      </c>
      <c r="AD105" s="27">
        <f t="shared" ref="AD105:AD111" si="147">SUM(C105,F105,I105,L105,O105,R105,U105,X105)</f>
        <v>0</v>
      </c>
      <c r="AE105" s="28" t="s">
        <v>11</v>
      </c>
      <c r="AF105" s="25">
        <f t="shared" ref="AF105:AF111" si="148">SUM(E105,H105,K105,N105,Q105,T105,W105,Z105)</f>
        <v>0</v>
      </c>
      <c r="AG105" s="29" t="str">
        <f>IF(AA105+AC105&gt;0,RANK(sonuc!AI105,sonuc!AI$104:AI$111),"")</f>
        <v/>
      </c>
      <c r="AH105" s="138" t="e">
        <f>#REF!</f>
        <v>#REF!</v>
      </c>
      <c r="AI105" s="78">
        <f>(sonuc!AA105*1000+sonuc!AC105*200+(sonuc!AD105-sonuc!AF105)*20)</f>
        <v>0</v>
      </c>
      <c r="AJ105" s="131" t="str">
        <f>IF(AA105+AC105&gt;0,sonuc!AA105+sonuc!AC105,"")</f>
        <v/>
      </c>
    </row>
    <row r="106" spans="1:36" ht="18.75">
      <c r="A106" s="130">
        <v>3</v>
      </c>
      <c r="B106" s="195" t="s">
        <v>178</v>
      </c>
      <c r="C106" s="19">
        <f>+K104</f>
        <v>3</v>
      </c>
      <c r="D106" s="30" t="str">
        <f>IF(E106&lt;&gt;"",":","")</f>
        <v>:</v>
      </c>
      <c r="E106" s="20">
        <f>+I104</f>
        <v>2</v>
      </c>
      <c r="F106" s="21" t="str">
        <f>+K105</f>
        <v/>
      </c>
      <c r="G106" s="22" t="str">
        <f t="shared" ref="G106:G111" si="149">IF(H106&lt;&gt;"",":","")</f>
        <v/>
      </c>
      <c r="H106" s="23" t="str">
        <f>+I105</f>
        <v/>
      </c>
      <c r="I106" s="56"/>
      <c r="J106" s="57"/>
      <c r="K106" s="58"/>
      <c r="L106" s="21">
        <f>IF('Gr 10'!$P$11&lt;&gt;"",'Gr 10'!$P$11,"")</f>
        <v>3</v>
      </c>
      <c r="M106" s="22" t="str">
        <f>IF($N$6&lt;&gt;"",":","")</f>
        <v>:</v>
      </c>
      <c r="N106" s="23">
        <f>IF('Gr 10'!$N$11&lt;&gt;"",'Gr 10'!$N$11,"")</f>
        <v>0</v>
      </c>
      <c r="O106" s="21">
        <f>IF('Gr 10'!$E$11&lt;&gt;"",'Gr 10'!$E$11,"")</f>
        <v>3</v>
      </c>
      <c r="P106" s="22" t="str">
        <f>IF(Q106&lt;&gt;"",":","")</f>
        <v>:</v>
      </c>
      <c r="Q106" s="23">
        <f>IF('Gr 10'!$G$11&lt;&gt;"",'Gr 10'!$G$11,"")</f>
        <v>1</v>
      </c>
      <c r="R106" s="21">
        <f>IF('Gr 10'!$E$6&lt;&gt;"",'Gr 10'!$E$6,"")</f>
        <v>3</v>
      </c>
      <c r="S106" s="22" t="str">
        <f>IF(T106&lt;&gt;"",":","")</f>
        <v>:</v>
      </c>
      <c r="T106" s="23">
        <f>IF('Gr 10'!$G$6&lt;&gt;"",'Gr 10'!$G$6,"")</f>
        <v>1</v>
      </c>
      <c r="U106" s="21">
        <f>IF('Gr 10'!$E$21&lt;&gt;"",'Gr 10'!$E$21,"")</f>
        <v>3</v>
      </c>
      <c r="V106" s="22" t="str">
        <f t="shared" si="141"/>
        <v>:</v>
      </c>
      <c r="W106" s="23">
        <f>IF('Gr 10'!$G$21&lt;&gt;"",'Gr 10'!$G$21,"")</f>
        <v>0</v>
      </c>
      <c r="X106" s="21">
        <f>IF('Gr 10'!$E$16&lt;&gt;"",'Gr 10'!$E$16,"")</f>
        <v>2</v>
      </c>
      <c r="Y106" s="22" t="str">
        <f t="shared" si="142"/>
        <v>:</v>
      </c>
      <c r="Z106" s="23">
        <f>IF('Gr 10'!$G$16&lt;&gt;"",'Gr 10'!$G$16,"")</f>
        <v>3</v>
      </c>
      <c r="AA106" s="24">
        <f t="shared" si="144"/>
        <v>5</v>
      </c>
      <c r="AB106" s="25" t="str">
        <f t="shared" si="145"/>
        <v>:</v>
      </c>
      <c r="AC106" s="26">
        <f t="shared" si="146"/>
        <v>1</v>
      </c>
      <c r="AD106" s="27">
        <f t="shared" si="147"/>
        <v>17</v>
      </c>
      <c r="AE106" s="28" t="s">
        <v>11</v>
      </c>
      <c r="AF106" s="25">
        <f t="shared" si="148"/>
        <v>7</v>
      </c>
      <c r="AG106" s="29">
        <f>IF(AA106+AC106&gt;0,RANK(sonuc!AI106,sonuc!AI$104:AI$111),"")</f>
        <v>1</v>
      </c>
      <c r="AH106" s="138" t="e">
        <f>#REF!</f>
        <v>#REF!</v>
      </c>
      <c r="AI106" s="78">
        <f>(sonuc!AA106*1000+sonuc!AC106*200+(sonuc!AD106-sonuc!AF106)*20)</f>
        <v>5400</v>
      </c>
      <c r="AJ106" s="131">
        <f>IF(AA106+AC106&gt;0,sonuc!AA106+sonuc!AC106,"")</f>
        <v>6</v>
      </c>
    </row>
    <row r="107" spans="1:36" ht="18.75">
      <c r="A107" s="130">
        <v>4</v>
      </c>
      <c r="B107" s="195" t="s">
        <v>95</v>
      </c>
      <c r="C107" s="19">
        <f>+N104</f>
        <v>0</v>
      </c>
      <c r="D107" s="22" t="str">
        <f>IF(E107&lt;&gt;"",":","")</f>
        <v>:</v>
      </c>
      <c r="E107" s="20">
        <f>+L104</f>
        <v>3</v>
      </c>
      <c r="F107" s="19" t="str">
        <f>+N105</f>
        <v/>
      </c>
      <c r="G107" s="22" t="str">
        <f t="shared" si="149"/>
        <v/>
      </c>
      <c r="H107" s="20" t="str">
        <f>+L105</f>
        <v/>
      </c>
      <c r="I107" s="19">
        <f>+N106</f>
        <v>0</v>
      </c>
      <c r="J107" s="22" t="str">
        <f t="shared" ref="J107:J111" si="150">IF(K107&lt;&gt;"",":","")</f>
        <v>:</v>
      </c>
      <c r="K107" s="20">
        <f>+L106</f>
        <v>3</v>
      </c>
      <c r="L107" s="56"/>
      <c r="M107" s="57"/>
      <c r="N107" s="58"/>
      <c r="O107" s="21">
        <f>IF('Gr 10'!$E$7&lt;&gt;"",'Gr 10'!$E$7,"")</f>
        <v>3</v>
      </c>
      <c r="P107" s="22" t="str">
        <f>IF(Q107&lt;&gt;"",":","")</f>
        <v>:</v>
      </c>
      <c r="Q107" s="23">
        <f>IF('Gr 10'!$G$7&lt;&gt;"",'Gr 10'!$G$7,"")</f>
        <v>2</v>
      </c>
      <c r="R107" s="21">
        <f>IF('Gr 10'!$E$22&lt;&gt;"",'Gr 10'!$E$22,"")</f>
        <v>3</v>
      </c>
      <c r="S107" s="22" t="str">
        <f>IF(T107&lt;&gt;"",":","")</f>
        <v>:</v>
      </c>
      <c r="T107" s="23">
        <f>IF('Gr 10'!$G$22&lt;&gt;"",'Gr 10'!$G$22,"")</f>
        <v>2</v>
      </c>
      <c r="U107" s="21">
        <f>IF('Gr 10'!$E$17&lt;&gt;"",'Gr 10'!$E$17,"")</f>
        <v>3</v>
      </c>
      <c r="V107" s="22" t="str">
        <f t="shared" si="141"/>
        <v>:</v>
      </c>
      <c r="W107" s="23">
        <f>IF('Gr 10'!$G$17&lt;&gt;"",'Gr 10'!$G$17,"")</f>
        <v>1</v>
      </c>
      <c r="X107" s="21">
        <f>IF('Gr 10'!$E$12&lt;&gt;"",'Gr 10'!$E$12,"")</f>
        <v>3</v>
      </c>
      <c r="Y107" s="22" t="str">
        <f t="shared" si="142"/>
        <v>:</v>
      </c>
      <c r="Z107" s="23">
        <f>IF('Gr 10'!$G$12&lt;&gt;"",'Gr 10'!$G$12,"")</f>
        <v>0</v>
      </c>
      <c r="AA107" s="24">
        <f t="shared" si="144"/>
        <v>4</v>
      </c>
      <c r="AB107" s="25" t="str">
        <f t="shared" si="145"/>
        <v>:</v>
      </c>
      <c r="AC107" s="26">
        <f t="shared" si="146"/>
        <v>2</v>
      </c>
      <c r="AD107" s="27">
        <f t="shared" si="147"/>
        <v>12</v>
      </c>
      <c r="AE107" s="28" t="s">
        <v>11</v>
      </c>
      <c r="AF107" s="25">
        <f t="shared" si="148"/>
        <v>11</v>
      </c>
      <c r="AG107" s="29">
        <f>IF(AA107+AC107&gt;0,RANK(sonuc!AI107,sonuc!AI$104:AI$111),"")</f>
        <v>3</v>
      </c>
      <c r="AH107" s="138" t="e">
        <f>#REF!</f>
        <v>#REF!</v>
      </c>
      <c r="AI107" s="78">
        <f>(sonuc!AA107*1000+sonuc!AC107*200+(sonuc!AD107-sonuc!AF107)*20)</f>
        <v>4420</v>
      </c>
      <c r="AJ107" s="131">
        <f>IF(AA107+AC107&gt;0,sonuc!AA107+sonuc!AC107,"")</f>
        <v>6</v>
      </c>
    </row>
    <row r="108" spans="1:36" ht="18.75">
      <c r="A108" s="130">
        <v>5</v>
      </c>
      <c r="B108" s="195" t="s">
        <v>179</v>
      </c>
      <c r="C108" s="19">
        <f>+Q104</f>
        <v>3</v>
      </c>
      <c r="D108" s="31" t="str">
        <f t="shared" ref="D108:D111" si="151">IF(E108&lt;&gt;"",":","")</f>
        <v>:</v>
      </c>
      <c r="E108" s="20">
        <f>+O104</f>
        <v>2</v>
      </c>
      <c r="F108" s="21" t="str">
        <f>+Q105</f>
        <v/>
      </c>
      <c r="G108" s="22" t="str">
        <f t="shared" si="149"/>
        <v/>
      </c>
      <c r="H108" s="23" t="str">
        <f>+O105</f>
        <v/>
      </c>
      <c r="I108" s="21">
        <f>+Q106</f>
        <v>1</v>
      </c>
      <c r="J108" s="22" t="str">
        <f t="shared" si="150"/>
        <v>:</v>
      </c>
      <c r="K108" s="20">
        <f>+O106</f>
        <v>3</v>
      </c>
      <c r="L108" s="21">
        <f>+Q107</f>
        <v>2</v>
      </c>
      <c r="M108" s="22" t="str">
        <f t="shared" ref="M108:M111" si="152">IF(N108&lt;&gt;"",":","")</f>
        <v>:</v>
      </c>
      <c r="N108" s="23">
        <f>+O107</f>
        <v>3</v>
      </c>
      <c r="O108" s="56"/>
      <c r="P108" s="57"/>
      <c r="Q108" s="58"/>
      <c r="R108" s="21">
        <f>IF('Gr 10'!$N$7&lt;&gt;"",'Gr 10'!$N$7,"")</f>
        <v>0</v>
      </c>
      <c r="S108" s="22" t="str">
        <f>IF(T108&lt;&gt;"",":","")</f>
        <v>:</v>
      </c>
      <c r="T108" s="23">
        <f>IF('Gr 10'!$P$7&lt;&gt;"",'Gr 10'!$P$7,"")</f>
        <v>3</v>
      </c>
      <c r="U108" s="21">
        <f>IF('Gr 10'!$P$12&lt;&gt;"",'Gr 10'!$P$12,"")</f>
        <v>3</v>
      </c>
      <c r="V108" s="22" t="str">
        <f t="shared" si="141"/>
        <v>:</v>
      </c>
      <c r="W108" s="23">
        <f>IF('Gr 10'!$N$12&lt;&gt;"",'Gr 10'!$N$12,"")</f>
        <v>1</v>
      </c>
      <c r="X108" s="21">
        <f>IF('Gr 10'!$P$16&lt;&gt;"",'Gr 10'!$P$16,"")</f>
        <v>2</v>
      </c>
      <c r="Y108" s="22" t="str">
        <f t="shared" si="142"/>
        <v>:</v>
      </c>
      <c r="Z108" s="23">
        <f>IF('Gr 10'!$N$16&lt;&gt;"",'Gr 10'!$N$16,"")</f>
        <v>3</v>
      </c>
      <c r="AA108" s="24">
        <f t="shared" si="144"/>
        <v>2</v>
      </c>
      <c r="AB108" s="25" t="str">
        <f t="shared" si="145"/>
        <v>:</v>
      </c>
      <c r="AC108" s="26">
        <f t="shared" si="146"/>
        <v>4</v>
      </c>
      <c r="AD108" s="27">
        <f t="shared" si="147"/>
        <v>11</v>
      </c>
      <c r="AE108" s="28" t="s">
        <v>11</v>
      </c>
      <c r="AF108" s="25">
        <f t="shared" si="148"/>
        <v>15</v>
      </c>
      <c r="AG108" s="29">
        <f>IF(AA108+AC108&gt;0,RANK(sonuc!AI108,sonuc!AI$104:AI$111),"")</f>
        <v>6</v>
      </c>
      <c r="AH108" s="138" t="e">
        <f>#REF!</f>
        <v>#REF!</v>
      </c>
      <c r="AI108" s="78">
        <f>(sonuc!AA108*1000+sonuc!AC108*200+(sonuc!AD108-sonuc!AF108)*20)</f>
        <v>2720</v>
      </c>
      <c r="AJ108" s="131">
        <f>IF(AA108+AC108&gt;0,sonuc!AA108+sonuc!AC108,"")</f>
        <v>6</v>
      </c>
    </row>
    <row r="109" spans="1:36" ht="18.75">
      <c r="A109" s="130">
        <v>6</v>
      </c>
      <c r="B109" s="195" t="s">
        <v>180</v>
      </c>
      <c r="C109" s="19">
        <f>+T104</f>
        <v>2</v>
      </c>
      <c r="D109" s="22" t="str">
        <f t="shared" si="151"/>
        <v>:</v>
      </c>
      <c r="E109" s="20">
        <f>+R104</f>
        <v>3</v>
      </c>
      <c r="F109" s="19" t="str">
        <f>+T105</f>
        <v/>
      </c>
      <c r="G109" s="22" t="str">
        <f t="shared" si="149"/>
        <v/>
      </c>
      <c r="H109" s="20" t="str">
        <f>+R105</f>
        <v/>
      </c>
      <c r="I109" s="19">
        <f>+T106</f>
        <v>1</v>
      </c>
      <c r="J109" s="22" t="str">
        <f t="shared" si="150"/>
        <v>:</v>
      </c>
      <c r="K109" s="20">
        <f>+R106</f>
        <v>3</v>
      </c>
      <c r="L109" s="19">
        <f>+T107</f>
        <v>2</v>
      </c>
      <c r="M109" s="22" t="str">
        <f>IF(N109&lt;&gt;"",":","")</f>
        <v>:</v>
      </c>
      <c r="N109" s="20">
        <f>+R107</f>
        <v>3</v>
      </c>
      <c r="O109" s="19">
        <f>+T108</f>
        <v>3</v>
      </c>
      <c r="P109" s="22" t="str">
        <f t="shared" ref="P109:P111" si="153">IF(Q109&lt;&gt;"",":","")</f>
        <v>:</v>
      </c>
      <c r="Q109" s="20">
        <f>+R108</f>
        <v>0</v>
      </c>
      <c r="R109" s="56"/>
      <c r="S109" s="57"/>
      <c r="T109" s="58"/>
      <c r="U109" s="21">
        <f>IF('Gr 10'!$P$17&lt;&gt;"",'Gr 10'!$P$17,"")</f>
        <v>1</v>
      </c>
      <c r="V109" s="22" t="str">
        <f t="shared" si="141"/>
        <v>:</v>
      </c>
      <c r="W109" s="23">
        <f>IF('Gr 10'!$N$17&lt;&gt;"",'Gr 10'!$N$17,"")</f>
        <v>3</v>
      </c>
      <c r="X109" s="21">
        <f>IF('Gr 10'!$P$10&lt;&gt;"",'Gr 10'!$P$10,"")</f>
        <v>3</v>
      </c>
      <c r="Y109" s="22" t="str">
        <f t="shared" si="142"/>
        <v>:</v>
      </c>
      <c r="Z109" s="23">
        <f>IF('Gr 10'!$N$10&lt;&gt;"",'Gr 10'!$N$10,"")</f>
        <v>2</v>
      </c>
      <c r="AA109" s="24">
        <f t="shared" si="144"/>
        <v>2</v>
      </c>
      <c r="AB109" s="25" t="str">
        <f t="shared" si="145"/>
        <v>:</v>
      </c>
      <c r="AC109" s="26">
        <f t="shared" si="146"/>
        <v>4</v>
      </c>
      <c r="AD109" s="27">
        <f t="shared" si="147"/>
        <v>12</v>
      </c>
      <c r="AE109" s="28" t="s">
        <v>11</v>
      </c>
      <c r="AF109" s="25">
        <f t="shared" si="148"/>
        <v>14</v>
      </c>
      <c r="AG109" s="29">
        <f>IF(AA109+AC109&gt;0,RANK(sonuc!AI109,sonuc!AI$104:AI$111),"")</f>
        <v>5</v>
      </c>
      <c r="AH109" s="138" t="e">
        <f>#REF!</f>
        <v>#REF!</v>
      </c>
      <c r="AI109" s="78">
        <f>(sonuc!AA109*1000+sonuc!AC109*200+(sonuc!AD109-sonuc!AF109)*20)</f>
        <v>2760</v>
      </c>
      <c r="AJ109" s="131">
        <f>IF(AA109+AC109&gt;0,sonuc!AA109+sonuc!AC109,"")</f>
        <v>6</v>
      </c>
    </row>
    <row r="110" spans="1:36" ht="18.75">
      <c r="A110" s="130">
        <v>7</v>
      </c>
      <c r="B110" s="195" t="s">
        <v>181</v>
      </c>
      <c r="C110" s="19">
        <f>+W104</f>
        <v>0</v>
      </c>
      <c r="D110" s="31" t="str">
        <f t="shared" si="151"/>
        <v>:</v>
      </c>
      <c r="E110" s="20">
        <f>+U104</f>
        <v>3</v>
      </c>
      <c r="F110" s="21" t="str">
        <f>+W105</f>
        <v/>
      </c>
      <c r="G110" s="22" t="str">
        <f t="shared" si="149"/>
        <v/>
      </c>
      <c r="H110" s="23" t="str">
        <f>+U105</f>
        <v/>
      </c>
      <c r="I110" s="21">
        <f>+W106</f>
        <v>0</v>
      </c>
      <c r="J110" s="22" t="str">
        <f t="shared" si="150"/>
        <v>:</v>
      </c>
      <c r="K110" s="23">
        <f>+U106</f>
        <v>3</v>
      </c>
      <c r="L110" s="21">
        <f>+W107</f>
        <v>1</v>
      </c>
      <c r="M110" s="22" t="str">
        <f t="shared" si="152"/>
        <v>:</v>
      </c>
      <c r="N110" s="23">
        <f>+U107</f>
        <v>3</v>
      </c>
      <c r="O110" s="21">
        <f>+W108</f>
        <v>1</v>
      </c>
      <c r="P110" s="22" t="str">
        <f t="shared" si="153"/>
        <v>:</v>
      </c>
      <c r="Q110" s="23">
        <f>+U108</f>
        <v>3</v>
      </c>
      <c r="R110" s="21">
        <f>+W109</f>
        <v>3</v>
      </c>
      <c r="S110" s="22" t="str">
        <f t="shared" ref="S110:S111" si="154">IF(T110&lt;&gt;"",":","")</f>
        <v>:</v>
      </c>
      <c r="T110" s="23">
        <f>+U109</f>
        <v>1</v>
      </c>
      <c r="U110" s="56"/>
      <c r="V110" s="57"/>
      <c r="W110" s="58"/>
      <c r="X110" s="21">
        <f>IF('Gr 10'!$P$6&lt;&gt;"",'Gr 10'!$P$6,"")</f>
        <v>2</v>
      </c>
      <c r="Y110" s="22" t="str">
        <f t="shared" si="142"/>
        <v>:</v>
      </c>
      <c r="Z110" s="23">
        <f>IF('Gr 10'!$N$6&lt;&gt;"",'Gr 10'!$N$6,"")</f>
        <v>3</v>
      </c>
      <c r="AA110" s="24">
        <f t="shared" si="144"/>
        <v>1</v>
      </c>
      <c r="AB110" s="25" t="str">
        <f t="shared" si="145"/>
        <v>:</v>
      </c>
      <c r="AC110" s="26">
        <f t="shared" si="146"/>
        <v>5</v>
      </c>
      <c r="AD110" s="27">
        <f t="shared" si="147"/>
        <v>7</v>
      </c>
      <c r="AE110" s="28" t="s">
        <v>11</v>
      </c>
      <c r="AF110" s="25">
        <f t="shared" si="148"/>
        <v>16</v>
      </c>
      <c r="AG110" s="29">
        <f>IF(AA110+AC110&gt;0,RANK(sonuc!AI110,sonuc!AI$104:AI$111),"")</f>
        <v>7</v>
      </c>
      <c r="AH110" s="138" t="e">
        <f>#REF!</f>
        <v>#REF!</v>
      </c>
      <c r="AI110" s="78">
        <f>(sonuc!AA110*1000+sonuc!AC110*200+(sonuc!AD110-sonuc!AF110)*20)</f>
        <v>1820</v>
      </c>
      <c r="AJ110" s="131">
        <f>IF(AA110+AC110&gt;0,sonuc!AA110+sonuc!AC110,"")</f>
        <v>6</v>
      </c>
    </row>
    <row r="111" spans="1:36" ht="19.5" thickBot="1">
      <c r="A111" s="134">
        <v>8</v>
      </c>
      <c r="B111" s="195" t="s">
        <v>182</v>
      </c>
      <c r="C111" s="79">
        <f>+Z104</f>
        <v>1</v>
      </c>
      <c r="D111" s="80" t="str">
        <f t="shared" si="151"/>
        <v>:</v>
      </c>
      <c r="E111" s="81">
        <f>+X104</f>
        <v>3</v>
      </c>
      <c r="F111" s="79" t="str">
        <f>+Z105</f>
        <v/>
      </c>
      <c r="G111" s="80" t="str">
        <f t="shared" si="149"/>
        <v/>
      </c>
      <c r="H111" s="81" t="str">
        <f>+X105</f>
        <v/>
      </c>
      <c r="I111" s="79">
        <f>+Z106</f>
        <v>3</v>
      </c>
      <c r="J111" s="80" t="str">
        <f t="shared" si="150"/>
        <v>:</v>
      </c>
      <c r="K111" s="81">
        <f>+X106</f>
        <v>2</v>
      </c>
      <c r="L111" s="79">
        <f>+Z107</f>
        <v>0</v>
      </c>
      <c r="M111" s="80" t="str">
        <f t="shared" si="152"/>
        <v>:</v>
      </c>
      <c r="N111" s="81">
        <f>+X107</f>
        <v>3</v>
      </c>
      <c r="O111" s="79">
        <f>+Z108</f>
        <v>3</v>
      </c>
      <c r="P111" s="80" t="str">
        <f t="shared" si="153"/>
        <v>:</v>
      </c>
      <c r="Q111" s="81">
        <f>+X108</f>
        <v>2</v>
      </c>
      <c r="R111" s="79">
        <f>+Z109</f>
        <v>2</v>
      </c>
      <c r="S111" s="80" t="str">
        <f t="shared" si="154"/>
        <v>:</v>
      </c>
      <c r="T111" s="81">
        <f>+X109</f>
        <v>3</v>
      </c>
      <c r="U111" s="79">
        <f>+Z110</f>
        <v>3</v>
      </c>
      <c r="V111" s="80" t="str">
        <f>IF(W111&lt;&gt;"",":","")</f>
        <v>:</v>
      </c>
      <c r="W111" s="81">
        <f>+X110</f>
        <v>2</v>
      </c>
      <c r="X111" s="82"/>
      <c r="Y111" s="83"/>
      <c r="Z111" s="84"/>
      <c r="AA111" s="85">
        <f t="shared" si="144"/>
        <v>3</v>
      </c>
      <c r="AB111" s="86" t="str">
        <f t="shared" si="145"/>
        <v>:</v>
      </c>
      <c r="AC111" s="87">
        <f t="shared" si="146"/>
        <v>3</v>
      </c>
      <c r="AD111" s="88">
        <f t="shared" si="147"/>
        <v>12</v>
      </c>
      <c r="AE111" s="89" t="s">
        <v>11</v>
      </c>
      <c r="AF111" s="86">
        <f t="shared" si="148"/>
        <v>15</v>
      </c>
      <c r="AG111" s="90">
        <f>IF(AA111+AC111&gt;0,RANK(sonuc!AI111,sonuc!AI$104:AI$111),"")</f>
        <v>4</v>
      </c>
      <c r="AH111" s="139" t="e">
        <f>#REF!</f>
        <v>#REF!</v>
      </c>
      <c r="AI111" s="91">
        <f>(sonuc!AA111*1000+sonuc!AC111*200+(sonuc!AD111-sonuc!AF111)*20)</f>
        <v>3540</v>
      </c>
      <c r="AJ111" s="131">
        <f>IF(AA111+AC111&gt;0,sonuc!AA111+sonuc!AC111,"")</f>
        <v>6</v>
      </c>
    </row>
    <row r="112" spans="1:36" ht="19.5" thickBot="1">
      <c r="A112" s="206" t="s">
        <v>67</v>
      </c>
      <c r="B112" s="207"/>
      <c r="C112" s="208"/>
      <c r="D112" s="208"/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208"/>
      <c r="Z112" s="208"/>
      <c r="AA112" s="208"/>
      <c r="AB112" s="208"/>
      <c r="AC112" s="208"/>
      <c r="AD112" s="208"/>
      <c r="AE112" s="208"/>
      <c r="AF112" s="208"/>
      <c r="AG112" s="208"/>
      <c r="AH112" s="208"/>
      <c r="AI112" s="209"/>
      <c r="AJ112" s="131"/>
    </row>
    <row r="113" spans="1:37" ht="15.75">
      <c r="A113" s="128" t="s">
        <v>0</v>
      </c>
      <c r="B113" s="129" t="s">
        <v>1</v>
      </c>
      <c r="C113" s="210">
        <v>1</v>
      </c>
      <c r="D113" s="211"/>
      <c r="E113" s="212"/>
      <c r="F113" s="210">
        <v>2</v>
      </c>
      <c r="G113" s="211"/>
      <c r="H113" s="212"/>
      <c r="I113" s="210">
        <v>3</v>
      </c>
      <c r="J113" s="211"/>
      <c r="K113" s="212"/>
      <c r="L113" s="210">
        <v>4</v>
      </c>
      <c r="M113" s="211"/>
      <c r="N113" s="212"/>
      <c r="O113" s="210">
        <v>5</v>
      </c>
      <c r="P113" s="211"/>
      <c r="Q113" s="212"/>
      <c r="R113" s="210">
        <v>6</v>
      </c>
      <c r="S113" s="211"/>
      <c r="T113" s="212"/>
      <c r="U113" s="210">
        <v>7</v>
      </c>
      <c r="V113" s="211"/>
      <c r="W113" s="212"/>
      <c r="X113" s="210">
        <v>8</v>
      </c>
      <c r="Y113" s="211"/>
      <c r="Z113" s="212"/>
      <c r="AA113" s="213" t="s">
        <v>10</v>
      </c>
      <c r="AB113" s="214"/>
      <c r="AC113" s="215"/>
      <c r="AD113" s="213" t="s">
        <v>48</v>
      </c>
      <c r="AE113" s="214"/>
      <c r="AF113" s="216"/>
      <c r="AG113" s="140" t="s">
        <v>33</v>
      </c>
      <c r="AH113" s="34" t="e">
        <f>AH103</f>
        <v>#REF!</v>
      </c>
      <c r="AI113" s="92" t="s">
        <v>51</v>
      </c>
      <c r="AJ113" s="125" t="s">
        <v>52</v>
      </c>
    </row>
    <row r="114" spans="1:37" ht="18.75">
      <c r="A114" s="130">
        <v>1</v>
      </c>
      <c r="B114" s="195"/>
      <c r="C114" s="56"/>
      <c r="D114" s="57"/>
      <c r="E114" s="58"/>
      <c r="F114" s="21" t="str">
        <f>IF('Gr 11'!$N$9&lt;&gt;"",'Gr 11'!$N$9,"")</f>
        <v/>
      </c>
      <c r="G114" s="22" t="str">
        <f>IF(H114&lt;&gt;"",":","")</f>
        <v/>
      </c>
      <c r="H114" s="23" t="str">
        <f>IF('Gr 11'!$P$9&lt;&gt;"",'Gr 11'!$P$9,"")</f>
        <v/>
      </c>
      <c r="I114" s="21" t="str">
        <f>IF('Gr 11'!$N$14&lt;&gt;"",'Gr 11'!$N$14,"")</f>
        <v/>
      </c>
      <c r="J114" s="22" t="str">
        <f>IF(K114&lt;&gt;"",":","")</f>
        <v/>
      </c>
      <c r="K114" s="23" t="str">
        <f>IF('Gr 11'!$P$14&lt;&gt;"",'Gr 11'!$P$14,"")</f>
        <v/>
      </c>
      <c r="L114" s="21" t="str">
        <f>IF('Gr 11'!$N$4&lt;&gt;"",'Gr 11'!$N$4,"")</f>
        <v/>
      </c>
      <c r="M114" s="22" t="str">
        <f>IF($N$4&lt;&gt;"",":","")</f>
        <v>:</v>
      </c>
      <c r="N114" s="23" t="str">
        <f>IF('Gr 11'!$P$4&lt;&gt;"",'Gr 11'!$P$4,"")</f>
        <v/>
      </c>
      <c r="O114" s="21" t="str">
        <f>IF('Gr 11'!$E$19&lt;&gt;"",'Gr 11'!$E$19,"")</f>
        <v/>
      </c>
      <c r="P114" s="22" t="str">
        <f>IF(Q114&lt;&gt;"",":","")</f>
        <v/>
      </c>
      <c r="Q114" s="23" t="str">
        <f>IF('Gr 11'!$G$19&lt;&gt;"",'Gr 11'!$G$19,"")</f>
        <v/>
      </c>
      <c r="R114" s="21" t="str">
        <f>IF('Gr 11'!$E$14&lt;&gt;"",'Gr 11'!$E$14,"")</f>
        <v/>
      </c>
      <c r="S114" s="22" t="str">
        <f>IF(T114&lt;&gt;"",":","")</f>
        <v/>
      </c>
      <c r="T114" s="23" t="str">
        <f>IF('Gr 11'!$G$14&lt;&gt;"",'Gr 11'!$G$14,"")</f>
        <v/>
      </c>
      <c r="U114" s="21" t="str">
        <f>IF('Gr 11'!$E$9&lt;&gt;"",'Gr 11'!$E$9,"")</f>
        <v/>
      </c>
      <c r="V114" s="22" t="str">
        <f t="shared" ref="V114:V119" si="155">IF(W114&lt;&gt;"",":","")</f>
        <v/>
      </c>
      <c r="W114" s="23" t="str">
        <f>IF('Gr 11'!$G$9&lt;&gt;"",'Gr 11'!$G$9,"")</f>
        <v/>
      </c>
      <c r="X114" s="21" t="str">
        <f>IF('Gr 11'!$E$4&lt;&gt;"",'Gr 11'!$E$4,"")</f>
        <v/>
      </c>
      <c r="Y114" s="22" t="str">
        <f t="shared" ref="Y114:Y120" si="156">IF(Z114&lt;&gt;"",":","")</f>
        <v/>
      </c>
      <c r="Z114" s="23" t="str">
        <f>IF('Gr 11'!$G$4&lt;&gt;"",'Gr 11'!$G$4,"")</f>
        <v/>
      </c>
      <c r="AA114" s="24">
        <f>IF(C114&gt;E114,1)+IF(F114&gt;H114,1)+IF(I114&gt;K114,1)+IF(L114&gt;N114,1)+IF(O114&gt;Q114,1)+IF(R114&gt;T114,1)+IF(U114&gt;W114,1)+IF(X114&gt;Z114,1)</f>
        <v>0</v>
      </c>
      <c r="AB114" s="25" t="str">
        <f t="shared" ref="AB114" si="157">IF(AC114&lt;&gt;"",":","")</f>
        <v>:</v>
      </c>
      <c r="AC114" s="26">
        <f>IF(E114&gt;C114,1)+IF(H114&gt;F114,1)+IF(K114&gt;I114,1)+IF(N114&gt;L114,1)+IF(Q114&gt;O114,1)+IF(T114&gt;R114,1)+IF(W114&gt;U114,1)+IF(Z114&gt;X114,1)</f>
        <v>0</v>
      </c>
      <c r="AD114" s="27">
        <f>SUM(C114,F114,I114,L114,O114,R114,U114,X114)</f>
        <v>0</v>
      </c>
      <c r="AE114" s="28" t="s">
        <v>11</v>
      </c>
      <c r="AF114" s="25">
        <f>SUM(E114,H114,K114,N114,Q114,T114,W114,Z114)</f>
        <v>0</v>
      </c>
      <c r="AG114" s="29" t="str">
        <f>IF(AA114+AC114&gt;0,RANK(sonuc!AI114,sonuc!AI$114:AI$121),"")</f>
        <v/>
      </c>
      <c r="AH114" s="138" t="e">
        <f>#REF!</f>
        <v>#REF!</v>
      </c>
      <c r="AI114" s="78">
        <f>(sonuc!AA114*1000+sonuc!AC114*200+(sonuc!AD114-sonuc!AF114)*20)</f>
        <v>0</v>
      </c>
      <c r="AJ114" s="131" t="str">
        <f>IF(AA114+AC114&gt;0,sonuc!AA114+sonuc!AC114,"")</f>
        <v/>
      </c>
    </row>
    <row r="115" spans="1:37" ht="18.75">
      <c r="A115" s="130">
        <v>2</v>
      </c>
      <c r="B115" s="195" t="s">
        <v>183</v>
      </c>
      <c r="C115" s="19" t="str">
        <f>+H114</f>
        <v/>
      </c>
      <c r="D115" s="22" t="str">
        <f>IF(E115&lt;&gt;"",":","")</f>
        <v/>
      </c>
      <c r="E115" s="20" t="str">
        <f>+F114</f>
        <v/>
      </c>
      <c r="F115" s="56"/>
      <c r="G115" s="57"/>
      <c r="H115" s="58"/>
      <c r="I115" s="21">
        <f>IF('Gr 11'!$N$5&lt;&gt;"",'Gr 11'!$N$5,"")</f>
        <v>0</v>
      </c>
      <c r="J115" s="22" t="str">
        <f>IF(K115&lt;&gt;"",":","")</f>
        <v>:</v>
      </c>
      <c r="K115" s="23">
        <f>IF('Gr 11'!$P$5&lt;&gt;"",'Gr 11'!$P$5,"")</f>
        <v>3</v>
      </c>
      <c r="L115" s="21">
        <f>IF('Gr 11'!$N$15&lt;&gt;"",'Gr 11'!$N$15,"")</f>
        <v>3</v>
      </c>
      <c r="M115" s="22" t="str">
        <f>IF($N$5&lt;&gt;"",":","")</f>
        <v>:</v>
      </c>
      <c r="N115" s="23">
        <f>IF('Gr 11'!$P$15&lt;&gt;"",'Gr 11'!$P$15,"")</f>
        <v>0</v>
      </c>
      <c r="O115" s="21">
        <f>IF('Gr 11'!$E$15&lt;&gt;"",'Gr 11'!$E$15,"")</f>
        <v>2</v>
      </c>
      <c r="P115" s="22" t="str">
        <f>IF(Q115&lt;&gt;"",":","")</f>
        <v>:</v>
      </c>
      <c r="Q115" s="23">
        <f>IF('Gr 11'!$G$15&lt;&gt;"",'Gr 11'!$G$15,"")</f>
        <v>3</v>
      </c>
      <c r="R115" s="21">
        <f>IF('Gr 11'!$E$10&lt;&gt;"",'Gr 11'!$E$10,"")</f>
        <v>1</v>
      </c>
      <c r="S115" s="22" t="str">
        <f>IF(T115&lt;&gt;"",":","")</f>
        <v>:</v>
      </c>
      <c r="T115" s="23">
        <f>IF('Gr 11'!$G$10&lt;&gt;"",'Gr 11'!$G$10,"")</f>
        <v>3</v>
      </c>
      <c r="U115" s="21">
        <f>IF('Gr 11'!$E$5&lt;&gt;"",'Gr 11'!$E$5,"")</f>
        <v>1</v>
      </c>
      <c r="V115" s="22" t="str">
        <f t="shared" si="155"/>
        <v>:</v>
      </c>
      <c r="W115" s="23">
        <f>IF('Gr 11'!$G$5&lt;&gt;"",'Gr 11'!$G$5,"")</f>
        <v>3</v>
      </c>
      <c r="X115" s="21" t="str">
        <f>IF('Gr 11'!$E$20&lt;&gt;"",'Gr 11'!$E$20,"")</f>
        <v/>
      </c>
      <c r="Y115" s="22" t="str">
        <f t="shared" si="156"/>
        <v/>
      </c>
      <c r="Z115" s="23" t="str">
        <f>IF('Gr 11'!$G$20&lt;&gt;"",'Gr 11'!$G$20,"")</f>
        <v/>
      </c>
      <c r="AA115" s="24">
        <f t="shared" ref="AA115:AA121" si="158">IF(C115&gt;E115,1)+IF(F115&gt;H115,1)+IF(I115&gt;K115,1)+IF(L115&gt;N115,1)+IF(O115&gt;Q115,1)+IF(R115&gt;T115,1)+IF(U115&gt;W115,1)+IF(X115&gt;Z115,1)</f>
        <v>1</v>
      </c>
      <c r="AB115" s="25" t="str">
        <f t="shared" ref="AB115:AB121" si="159">IF(AC115&lt;&gt;"",":","")</f>
        <v>:</v>
      </c>
      <c r="AC115" s="26">
        <f t="shared" ref="AC115:AC121" si="160">IF(E115&gt;C115,1)+IF(H115&gt;F115,1)+IF(K115&gt;I115,1)+IF(N115&gt;L115,1)+IF(Q115&gt;O115,1)+IF(T115&gt;R115,1)+IF(W115&gt;U115,1)+IF(Z115&gt;X115,1)</f>
        <v>4</v>
      </c>
      <c r="AD115" s="27">
        <f t="shared" ref="AD115:AD121" si="161">SUM(C115,F115,I115,L115,O115,R115,U115,X115)</f>
        <v>7</v>
      </c>
      <c r="AE115" s="28" t="s">
        <v>11</v>
      </c>
      <c r="AF115" s="25">
        <f t="shared" ref="AF115:AF121" si="162">SUM(E115,H115,K115,N115,Q115,T115,W115,Z115)</f>
        <v>12</v>
      </c>
      <c r="AG115" s="29">
        <f>IF(AA115+AC115&gt;0,RANK(sonuc!AI115,sonuc!AI$114:AI$121),"")</f>
        <v>4</v>
      </c>
      <c r="AH115" s="138" t="e">
        <f>#REF!</f>
        <v>#REF!</v>
      </c>
      <c r="AI115" s="78">
        <f>(sonuc!AA115*1000+sonuc!AC115*200+(sonuc!AD115-sonuc!AF115)*20)</f>
        <v>1700</v>
      </c>
      <c r="AJ115" s="131">
        <f>IF(AA115+AC115&gt;0,sonuc!AA115+sonuc!AC115,"")</f>
        <v>5</v>
      </c>
    </row>
    <row r="116" spans="1:37" ht="18.75">
      <c r="A116" s="130">
        <v>3</v>
      </c>
      <c r="B116" s="195" t="s">
        <v>184</v>
      </c>
      <c r="C116" s="19" t="str">
        <f>+K114</f>
        <v/>
      </c>
      <c r="D116" s="30" t="str">
        <f>IF(E116&lt;&gt;"",":","")</f>
        <v/>
      </c>
      <c r="E116" s="20" t="str">
        <f>+I114</f>
        <v/>
      </c>
      <c r="F116" s="21">
        <f>+K115</f>
        <v>3</v>
      </c>
      <c r="G116" s="22" t="str">
        <f t="shared" ref="G116:G121" si="163">IF(H116&lt;&gt;"",":","")</f>
        <v>:</v>
      </c>
      <c r="H116" s="23">
        <f>+I115</f>
        <v>0</v>
      </c>
      <c r="I116" s="56"/>
      <c r="J116" s="57"/>
      <c r="K116" s="58"/>
      <c r="L116" s="21">
        <f>IF('Gr 11'!$P$11&lt;&gt;"",'Gr 11'!$P$11,"")</f>
        <v>0</v>
      </c>
      <c r="M116" s="22" t="str">
        <f>IF($N$6&lt;&gt;"",":","")</f>
        <v>:</v>
      </c>
      <c r="N116" s="23">
        <f>IF('Gr 11'!$N$11&lt;&gt;"",'Gr 11'!$N$11,"")</f>
        <v>3</v>
      </c>
      <c r="O116" s="21">
        <f>IF('Gr 11'!$E$11&lt;&gt;"",'Gr 11'!$E$11,"")</f>
        <v>0</v>
      </c>
      <c r="P116" s="22" t="str">
        <f>IF(Q116&lt;&gt;"",":","")</f>
        <v>:</v>
      </c>
      <c r="Q116" s="23">
        <f>IF('Gr 11'!$G$11&lt;&gt;"",'Gr 11'!$G$11,"")</f>
        <v>3</v>
      </c>
      <c r="R116" s="21">
        <f>IF('Gr 11'!$E$6&lt;&gt;"",'Gr 11'!$E$6,"")</f>
        <v>1</v>
      </c>
      <c r="S116" s="22" t="str">
        <f>IF(T116&lt;&gt;"",":","")</f>
        <v>:</v>
      </c>
      <c r="T116" s="23">
        <f>IF('Gr 11'!$G$6&lt;&gt;"",'Gr 11'!$G$6,"")</f>
        <v>3</v>
      </c>
      <c r="U116" s="21">
        <f>IF('Gr 11'!$E$21&lt;&gt;"",'Gr 11'!$E$21,"")</f>
        <v>0</v>
      </c>
      <c r="V116" s="22" t="str">
        <f t="shared" si="155"/>
        <v>:</v>
      </c>
      <c r="W116" s="23">
        <f>IF('Gr 11'!$G$21&lt;&gt;"",'Gr 11'!$G$21,"")</f>
        <v>3</v>
      </c>
      <c r="X116" s="21" t="str">
        <f>IF('Gr 11'!$E$16&lt;&gt;"",'Gr 11'!$E$16,"")</f>
        <v/>
      </c>
      <c r="Y116" s="22" t="str">
        <f t="shared" si="156"/>
        <v/>
      </c>
      <c r="Z116" s="23" t="str">
        <f>IF('Gr 11'!$G$16&lt;&gt;"",'Gr 11'!$G$16,"")</f>
        <v/>
      </c>
      <c r="AA116" s="24">
        <f t="shared" si="158"/>
        <v>1</v>
      </c>
      <c r="AB116" s="25" t="str">
        <f t="shared" si="159"/>
        <v>:</v>
      </c>
      <c r="AC116" s="26">
        <f t="shared" si="160"/>
        <v>4</v>
      </c>
      <c r="AD116" s="27">
        <f t="shared" si="161"/>
        <v>4</v>
      </c>
      <c r="AE116" s="28" t="s">
        <v>11</v>
      </c>
      <c r="AF116" s="25">
        <f t="shared" si="162"/>
        <v>12</v>
      </c>
      <c r="AG116" s="29">
        <f>IF(AA116+AC116&gt;0,RANK(sonuc!AI116,sonuc!AI$114:AI$121),"")</f>
        <v>6</v>
      </c>
      <c r="AH116" s="138" t="e">
        <f>#REF!</f>
        <v>#REF!</v>
      </c>
      <c r="AI116" s="78">
        <f>(sonuc!AA116*1000+sonuc!AC116*200+(sonuc!AD116-sonuc!AF116)*20)</f>
        <v>1640</v>
      </c>
      <c r="AJ116" s="131">
        <f>IF(AA116+AC116&gt;0,sonuc!AA116+sonuc!AC116,"")</f>
        <v>5</v>
      </c>
      <c r="AK116" s="178"/>
    </row>
    <row r="117" spans="1:37" ht="18.75">
      <c r="A117" s="130">
        <v>4</v>
      </c>
      <c r="B117" s="195" t="s">
        <v>98</v>
      </c>
      <c r="C117" s="19" t="str">
        <f>+N114</f>
        <v/>
      </c>
      <c r="D117" s="22" t="str">
        <f>IF(E117&lt;&gt;"",":","")</f>
        <v/>
      </c>
      <c r="E117" s="20" t="str">
        <f>+L114</f>
        <v/>
      </c>
      <c r="F117" s="19">
        <f>+N115</f>
        <v>0</v>
      </c>
      <c r="G117" s="22" t="str">
        <f t="shared" si="163"/>
        <v>:</v>
      </c>
      <c r="H117" s="20">
        <f>+L115</f>
        <v>3</v>
      </c>
      <c r="I117" s="19">
        <f>+N116</f>
        <v>3</v>
      </c>
      <c r="J117" s="22" t="str">
        <f t="shared" ref="J117:J121" si="164">IF(K117&lt;&gt;"",":","")</f>
        <v>:</v>
      </c>
      <c r="K117" s="20">
        <f>+L116</f>
        <v>0</v>
      </c>
      <c r="L117" s="56"/>
      <c r="M117" s="57"/>
      <c r="N117" s="58"/>
      <c r="O117" s="21">
        <f>IF('Gr 11'!$E$7&lt;&gt;"",'Gr 11'!$E$7,"")</f>
        <v>2</v>
      </c>
      <c r="P117" s="22" t="str">
        <f>IF(Q117&lt;&gt;"",":","")</f>
        <v>:</v>
      </c>
      <c r="Q117" s="23">
        <f>IF('Gr 11'!$G$7&lt;&gt;"",'Gr 11'!$G$7,"")</f>
        <v>3</v>
      </c>
      <c r="R117" s="21">
        <f>IF('Gr 11'!$E$22&lt;&gt;"",'Gr 11'!$E$22,"")</f>
        <v>0</v>
      </c>
      <c r="S117" s="22" t="str">
        <f>IF(T117&lt;&gt;"",":","")</f>
        <v>:</v>
      </c>
      <c r="T117" s="23">
        <f>IF('Gr 11'!$G$22&lt;&gt;"",'Gr 11'!$G$22,"")</f>
        <v>3</v>
      </c>
      <c r="U117" s="21">
        <f>IF('Gr 11'!$E$17&lt;&gt;"",'Gr 11'!$E$17,"")</f>
        <v>0</v>
      </c>
      <c r="V117" s="22" t="str">
        <f t="shared" si="155"/>
        <v>:</v>
      </c>
      <c r="W117" s="23">
        <f>IF('Gr 11'!$G$17&lt;&gt;"",'Gr 11'!$G$17,"")</f>
        <v>3</v>
      </c>
      <c r="X117" s="21" t="str">
        <f>IF('Gr 11'!$E$12&lt;&gt;"",'Gr 11'!$E$12,"")</f>
        <v/>
      </c>
      <c r="Y117" s="22" t="str">
        <f t="shared" si="156"/>
        <v/>
      </c>
      <c r="Z117" s="23" t="str">
        <f>IF('Gr 11'!$G$12&lt;&gt;"",'Gr 11'!$G$12,"")</f>
        <v/>
      </c>
      <c r="AA117" s="24">
        <f t="shared" si="158"/>
        <v>1</v>
      </c>
      <c r="AB117" s="25" t="str">
        <f t="shared" si="159"/>
        <v>:</v>
      </c>
      <c r="AC117" s="26">
        <f t="shared" si="160"/>
        <v>4</v>
      </c>
      <c r="AD117" s="27">
        <f t="shared" si="161"/>
        <v>5</v>
      </c>
      <c r="AE117" s="28" t="s">
        <v>11</v>
      </c>
      <c r="AF117" s="25">
        <f t="shared" si="162"/>
        <v>12</v>
      </c>
      <c r="AG117" s="29">
        <f>IF(AA117+AC117&gt;0,RANK(sonuc!AI117,sonuc!AI$114:AI$121),"")</f>
        <v>5</v>
      </c>
      <c r="AH117" s="138" t="e">
        <f>#REF!</f>
        <v>#REF!</v>
      </c>
      <c r="AI117" s="78">
        <f>(sonuc!AA117*1000+sonuc!AC117*200+(sonuc!AD117-sonuc!AF117)*20)</f>
        <v>1660</v>
      </c>
      <c r="AJ117" s="131">
        <f>IF(AA117+AC117&gt;0,sonuc!AA117+sonuc!AC117,"")</f>
        <v>5</v>
      </c>
      <c r="AK117" s="178"/>
    </row>
    <row r="118" spans="1:37" ht="18.75">
      <c r="A118" s="130">
        <v>5</v>
      </c>
      <c r="B118" s="195" t="s">
        <v>185</v>
      </c>
      <c r="C118" s="19" t="str">
        <f>+Q114</f>
        <v/>
      </c>
      <c r="D118" s="31" t="str">
        <f t="shared" ref="D118:D121" si="165">IF(E118&lt;&gt;"",":","")</f>
        <v/>
      </c>
      <c r="E118" s="20" t="str">
        <f>+O114</f>
        <v/>
      </c>
      <c r="F118" s="21">
        <f>+Q115</f>
        <v>3</v>
      </c>
      <c r="G118" s="22" t="str">
        <f t="shared" si="163"/>
        <v>:</v>
      </c>
      <c r="H118" s="23">
        <f>+O115</f>
        <v>2</v>
      </c>
      <c r="I118" s="21">
        <f>+Q116</f>
        <v>3</v>
      </c>
      <c r="J118" s="22" t="str">
        <f t="shared" si="164"/>
        <v>:</v>
      </c>
      <c r="K118" s="20">
        <f>+O116</f>
        <v>0</v>
      </c>
      <c r="L118" s="21">
        <f>+Q117</f>
        <v>3</v>
      </c>
      <c r="M118" s="22" t="str">
        <f t="shared" ref="M118:M121" si="166">IF(N118&lt;&gt;"",":","")</f>
        <v>:</v>
      </c>
      <c r="N118" s="23">
        <f>+O117</f>
        <v>2</v>
      </c>
      <c r="O118" s="56"/>
      <c r="P118" s="57"/>
      <c r="Q118" s="58"/>
      <c r="R118" s="21">
        <f>IF('Gr 11'!$N$7&lt;&gt;"",'Gr 11'!$N$7,"")</f>
        <v>2</v>
      </c>
      <c r="S118" s="22" t="str">
        <f>IF(T118&lt;&gt;"",":","")</f>
        <v>:</v>
      </c>
      <c r="T118" s="23">
        <f>IF('Gr 11'!$P$7&lt;&gt;"",'Gr 11'!$P$7,"")</f>
        <v>3</v>
      </c>
      <c r="U118" s="21">
        <f>IF('Gr 11'!$P$12&lt;&gt;"",'Gr 11'!$P$12,"")</f>
        <v>2</v>
      </c>
      <c r="V118" s="22" t="str">
        <f t="shared" si="155"/>
        <v>:</v>
      </c>
      <c r="W118" s="23">
        <f>IF('Gr 11'!$N$12&lt;&gt;"",'Gr 11'!$N$12,"")</f>
        <v>3</v>
      </c>
      <c r="X118" s="21" t="str">
        <f>IF('Gr 11'!$P$16&lt;&gt;"",'Gr 11'!$P$16,"")</f>
        <v/>
      </c>
      <c r="Y118" s="22" t="str">
        <f t="shared" si="156"/>
        <v/>
      </c>
      <c r="Z118" s="23" t="str">
        <f>IF('Gr 11'!$N$16&lt;&gt;"",'Gr 11'!$N$16,"")</f>
        <v/>
      </c>
      <c r="AA118" s="24">
        <f t="shared" si="158"/>
        <v>3</v>
      </c>
      <c r="AB118" s="25" t="str">
        <f t="shared" si="159"/>
        <v>:</v>
      </c>
      <c r="AC118" s="26">
        <f t="shared" si="160"/>
        <v>2</v>
      </c>
      <c r="AD118" s="27">
        <f t="shared" si="161"/>
        <v>13</v>
      </c>
      <c r="AE118" s="28" t="s">
        <v>11</v>
      </c>
      <c r="AF118" s="25">
        <f t="shared" si="162"/>
        <v>10</v>
      </c>
      <c r="AG118" s="29">
        <f>IF(AA118+AC118&gt;0,RANK(sonuc!AI118,sonuc!AI$114:AI$121),"")</f>
        <v>3</v>
      </c>
      <c r="AH118" s="138" t="e">
        <f>#REF!</f>
        <v>#REF!</v>
      </c>
      <c r="AI118" s="78">
        <f>(sonuc!AA118*1000+sonuc!AC118*200+(sonuc!AD118-sonuc!AF118)*20)</f>
        <v>3460</v>
      </c>
      <c r="AJ118" s="131">
        <f>IF(AA118+AC118&gt;0,sonuc!AA118+sonuc!AC118,"")</f>
        <v>5</v>
      </c>
      <c r="AK118" s="178"/>
    </row>
    <row r="119" spans="1:37" ht="18.75">
      <c r="A119" s="130">
        <v>6</v>
      </c>
      <c r="B119" s="195" t="s">
        <v>63</v>
      </c>
      <c r="C119" s="19" t="str">
        <f>+T114</f>
        <v/>
      </c>
      <c r="D119" s="22" t="str">
        <f t="shared" si="165"/>
        <v/>
      </c>
      <c r="E119" s="20" t="str">
        <f>+R114</f>
        <v/>
      </c>
      <c r="F119" s="19">
        <f>+T115</f>
        <v>3</v>
      </c>
      <c r="G119" s="22" t="str">
        <f t="shared" si="163"/>
        <v>:</v>
      </c>
      <c r="H119" s="20">
        <f>+R115</f>
        <v>1</v>
      </c>
      <c r="I119" s="19">
        <f>+T116</f>
        <v>3</v>
      </c>
      <c r="J119" s="22" t="str">
        <f t="shared" si="164"/>
        <v>:</v>
      </c>
      <c r="K119" s="20">
        <f>+R116</f>
        <v>1</v>
      </c>
      <c r="L119" s="19">
        <f>+T117</f>
        <v>3</v>
      </c>
      <c r="M119" s="22" t="str">
        <f>IF(N119&lt;&gt;"",":","")</f>
        <v>:</v>
      </c>
      <c r="N119" s="20">
        <f>+R117</f>
        <v>0</v>
      </c>
      <c r="O119" s="19">
        <f>+T118</f>
        <v>3</v>
      </c>
      <c r="P119" s="22" t="str">
        <f t="shared" ref="P119:P121" si="167">IF(Q119&lt;&gt;"",":","")</f>
        <v>:</v>
      </c>
      <c r="Q119" s="20">
        <f>+R118</f>
        <v>2</v>
      </c>
      <c r="R119" s="56"/>
      <c r="S119" s="57"/>
      <c r="T119" s="58"/>
      <c r="U119" s="21">
        <f>IF('Gr 11'!$P$17&lt;&gt;"",'Gr 11'!$P$17,"")</f>
        <v>1</v>
      </c>
      <c r="V119" s="22" t="str">
        <f t="shared" si="155"/>
        <v>:</v>
      </c>
      <c r="W119" s="23">
        <f>IF('Gr 11'!$N$17&lt;&gt;"",'Gr 11'!$N$17,"")</f>
        <v>3</v>
      </c>
      <c r="X119" s="21" t="str">
        <f>IF('Gr 11'!$P$10&lt;&gt;"",'Gr 11'!$P$10,"")</f>
        <v/>
      </c>
      <c r="Y119" s="22" t="str">
        <f t="shared" si="156"/>
        <v/>
      </c>
      <c r="Z119" s="23" t="str">
        <f>IF('Gr 11'!$N$10&lt;&gt;"",'Gr 11'!$N$10,"")</f>
        <v/>
      </c>
      <c r="AA119" s="24">
        <f t="shared" si="158"/>
        <v>4</v>
      </c>
      <c r="AB119" s="25" t="str">
        <f t="shared" si="159"/>
        <v>:</v>
      </c>
      <c r="AC119" s="26">
        <f t="shared" si="160"/>
        <v>1</v>
      </c>
      <c r="AD119" s="27">
        <f t="shared" si="161"/>
        <v>13</v>
      </c>
      <c r="AE119" s="28" t="s">
        <v>11</v>
      </c>
      <c r="AF119" s="25">
        <f t="shared" si="162"/>
        <v>7</v>
      </c>
      <c r="AG119" s="29">
        <f>IF(AA119+AC119&gt;0,RANK(sonuc!AI119,sonuc!AI$114:AI$121),"")</f>
        <v>2</v>
      </c>
      <c r="AH119" s="138" t="e">
        <f>#REF!</f>
        <v>#REF!</v>
      </c>
      <c r="AI119" s="78">
        <f>(sonuc!AA119*1000+sonuc!AC119*200+(sonuc!AD119-sonuc!AF119)*20)</f>
        <v>4320</v>
      </c>
      <c r="AJ119" s="131">
        <f>IF(AA119+AC119&gt;0,sonuc!AA119+sonuc!AC119,"")</f>
        <v>5</v>
      </c>
    </row>
    <row r="120" spans="1:37" ht="18.75">
      <c r="A120" s="130">
        <v>7</v>
      </c>
      <c r="B120" s="195" t="s">
        <v>186</v>
      </c>
      <c r="C120" s="19" t="str">
        <f>+W114</f>
        <v/>
      </c>
      <c r="D120" s="31" t="str">
        <f t="shared" si="165"/>
        <v/>
      </c>
      <c r="E120" s="20" t="str">
        <f>+U114</f>
        <v/>
      </c>
      <c r="F120" s="21">
        <f>+W115</f>
        <v>3</v>
      </c>
      <c r="G120" s="22" t="str">
        <f t="shared" si="163"/>
        <v>:</v>
      </c>
      <c r="H120" s="23">
        <f>+U115</f>
        <v>1</v>
      </c>
      <c r="I120" s="21">
        <f>+W116</f>
        <v>3</v>
      </c>
      <c r="J120" s="22" t="str">
        <f t="shared" si="164"/>
        <v>:</v>
      </c>
      <c r="K120" s="23">
        <f>+U116</f>
        <v>0</v>
      </c>
      <c r="L120" s="21">
        <f>+W117</f>
        <v>3</v>
      </c>
      <c r="M120" s="22" t="str">
        <f t="shared" si="166"/>
        <v>:</v>
      </c>
      <c r="N120" s="23">
        <f>+U117</f>
        <v>0</v>
      </c>
      <c r="O120" s="21">
        <f>+W118</f>
        <v>3</v>
      </c>
      <c r="P120" s="22" t="str">
        <f t="shared" si="167"/>
        <v>:</v>
      </c>
      <c r="Q120" s="23">
        <f>+U118</f>
        <v>2</v>
      </c>
      <c r="R120" s="21">
        <f>+W119</f>
        <v>3</v>
      </c>
      <c r="S120" s="22" t="str">
        <f t="shared" ref="S120:S121" si="168">IF(T120&lt;&gt;"",":","")</f>
        <v>:</v>
      </c>
      <c r="T120" s="23">
        <f>+U119</f>
        <v>1</v>
      </c>
      <c r="U120" s="56"/>
      <c r="V120" s="57"/>
      <c r="W120" s="58"/>
      <c r="X120" s="21" t="str">
        <f>IF('Gr 11'!$P$6&lt;&gt;"",'Gr 11'!$P$6,"")</f>
        <v/>
      </c>
      <c r="Y120" s="22" t="str">
        <f t="shared" si="156"/>
        <v/>
      </c>
      <c r="Z120" s="23" t="str">
        <f>IF('Gr 11'!$N$6&lt;&gt;"",'Gr 11'!$N$6,"")</f>
        <v/>
      </c>
      <c r="AA120" s="24">
        <f t="shared" si="158"/>
        <v>5</v>
      </c>
      <c r="AB120" s="25" t="str">
        <f t="shared" si="159"/>
        <v>:</v>
      </c>
      <c r="AC120" s="26">
        <f t="shared" si="160"/>
        <v>0</v>
      </c>
      <c r="AD120" s="27">
        <f t="shared" si="161"/>
        <v>15</v>
      </c>
      <c r="AE120" s="28" t="s">
        <v>11</v>
      </c>
      <c r="AF120" s="25">
        <f t="shared" si="162"/>
        <v>4</v>
      </c>
      <c r="AG120" s="29">
        <f>IF(AA120+AC120&gt;0,RANK(sonuc!AI120,sonuc!AI$114:AI$121),"")</f>
        <v>1</v>
      </c>
      <c r="AH120" s="138" t="e">
        <f>#REF!</f>
        <v>#REF!</v>
      </c>
      <c r="AI120" s="78">
        <f>(sonuc!AA120*1000+sonuc!AC120*200+(sonuc!AD120-sonuc!AF120)*20)</f>
        <v>5220</v>
      </c>
      <c r="AJ120" s="131">
        <f>IF(AA120+AC120&gt;0,sonuc!AA120+sonuc!AC120,"")</f>
        <v>5</v>
      </c>
    </row>
    <row r="121" spans="1:37" ht="19.5" thickBot="1">
      <c r="A121" s="134">
        <v>8</v>
      </c>
      <c r="B121" s="195"/>
      <c r="C121" s="79" t="str">
        <f>+Z114</f>
        <v/>
      </c>
      <c r="D121" s="80" t="str">
        <f t="shared" si="165"/>
        <v/>
      </c>
      <c r="E121" s="81" t="str">
        <f>+X114</f>
        <v/>
      </c>
      <c r="F121" s="79" t="str">
        <f>+Z115</f>
        <v/>
      </c>
      <c r="G121" s="80" t="str">
        <f t="shared" si="163"/>
        <v/>
      </c>
      <c r="H121" s="81" t="str">
        <f>+X115</f>
        <v/>
      </c>
      <c r="I121" s="79" t="str">
        <f>+Z116</f>
        <v/>
      </c>
      <c r="J121" s="80" t="str">
        <f t="shared" si="164"/>
        <v/>
      </c>
      <c r="K121" s="81" t="str">
        <f>+X116</f>
        <v/>
      </c>
      <c r="L121" s="79" t="str">
        <f>+Z117</f>
        <v/>
      </c>
      <c r="M121" s="80" t="str">
        <f t="shared" si="166"/>
        <v/>
      </c>
      <c r="N121" s="81" t="str">
        <f>+X117</f>
        <v/>
      </c>
      <c r="O121" s="79" t="str">
        <f>+Z118</f>
        <v/>
      </c>
      <c r="P121" s="80" t="str">
        <f t="shared" si="167"/>
        <v/>
      </c>
      <c r="Q121" s="81" t="str">
        <f>+X118</f>
        <v/>
      </c>
      <c r="R121" s="79" t="str">
        <f>+Z119</f>
        <v/>
      </c>
      <c r="S121" s="80" t="str">
        <f t="shared" si="168"/>
        <v/>
      </c>
      <c r="T121" s="81" t="str">
        <f>+X119</f>
        <v/>
      </c>
      <c r="U121" s="79" t="str">
        <f>+Z120</f>
        <v/>
      </c>
      <c r="V121" s="80" t="str">
        <f>IF(W121&lt;&gt;"",":","")</f>
        <v/>
      </c>
      <c r="W121" s="81" t="str">
        <f>+X120</f>
        <v/>
      </c>
      <c r="X121" s="82"/>
      <c r="Y121" s="83"/>
      <c r="Z121" s="84"/>
      <c r="AA121" s="85">
        <f t="shared" si="158"/>
        <v>0</v>
      </c>
      <c r="AB121" s="86" t="str">
        <f t="shared" si="159"/>
        <v>:</v>
      </c>
      <c r="AC121" s="87">
        <f t="shared" si="160"/>
        <v>0</v>
      </c>
      <c r="AD121" s="88">
        <f t="shared" si="161"/>
        <v>0</v>
      </c>
      <c r="AE121" s="89" t="s">
        <v>11</v>
      </c>
      <c r="AF121" s="86">
        <f t="shared" si="162"/>
        <v>0</v>
      </c>
      <c r="AG121" s="90" t="str">
        <f>IF(AA121+AC121&gt;0,RANK(sonuc!AI121,sonuc!AI$114:AI$121),"")</f>
        <v/>
      </c>
      <c r="AH121" s="139" t="e">
        <f>#REF!</f>
        <v>#REF!</v>
      </c>
      <c r="AI121" s="91">
        <f>(sonuc!AA121*1000+sonuc!AC121*200+(sonuc!AD121-sonuc!AF121)*20)</f>
        <v>0</v>
      </c>
      <c r="AJ121" s="131" t="str">
        <f>IF(AA121+AC121&gt;0,sonuc!AA121+sonuc!AC121,"")</f>
        <v/>
      </c>
    </row>
    <row r="122" spans="1:37" ht="19.5" thickBot="1">
      <c r="A122" s="206" t="s">
        <v>32</v>
      </c>
      <c r="B122" s="207"/>
      <c r="C122" s="208"/>
      <c r="D122" s="208"/>
      <c r="E122" s="208"/>
      <c r="F122" s="208"/>
      <c r="G122" s="208"/>
      <c r="H122" s="208"/>
      <c r="I122" s="208"/>
      <c r="J122" s="208"/>
      <c r="K122" s="208"/>
      <c r="L122" s="208"/>
      <c r="M122" s="208"/>
      <c r="N122" s="208"/>
      <c r="O122" s="208"/>
      <c r="P122" s="208"/>
      <c r="Q122" s="208"/>
      <c r="R122" s="208"/>
      <c r="S122" s="208"/>
      <c r="T122" s="208"/>
      <c r="U122" s="208"/>
      <c r="V122" s="208"/>
      <c r="W122" s="208"/>
      <c r="X122" s="208"/>
      <c r="Y122" s="208"/>
      <c r="Z122" s="208"/>
      <c r="AA122" s="208"/>
      <c r="AB122" s="208"/>
      <c r="AC122" s="208"/>
      <c r="AD122" s="208"/>
      <c r="AE122" s="208"/>
      <c r="AF122" s="208"/>
      <c r="AG122" s="208"/>
      <c r="AH122" s="208"/>
      <c r="AI122" s="209"/>
      <c r="AJ122" s="131"/>
    </row>
    <row r="123" spans="1:37" ht="15.75">
      <c r="A123" s="128" t="s">
        <v>0</v>
      </c>
      <c r="B123" s="129" t="s">
        <v>1</v>
      </c>
      <c r="C123" s="210">
        <v>1</v>
      </c>
      <c r="D123" s="211"/>
      <c r="E123" s="212"/>
      <c r="F123" s="210">
        <v>2</v>
      </c>
      <c r="G123" s="211"/>
      <c r="H123" s="212"/>
      <c r="I123" s="210">
        <v>3</v>
      </c>
      <c r="J123" s="211"/>
      <c r="K123" s="212"/>
      <c r="L123" s="210">
        <v>4</v>
      </c>
      <c r="M123" s="211"/>
      <c r="N123" s="212"/>
      <c r="O123" s="210">
        <v>5</v>
      </c>
      <c r="P123" s="211"/>
      <c r="Q123" s="212"/>
      <c r="R123" s="210">
        <v>6</v>
      </c>
      <c r="S123" s="211"/>
      <c r="T123" s="212"/>
      <c r="U123" s="210">
        <v>7</v>
      </c>
      <c r="V123" s="211"/>
      <c r="W123" s="212"/>
      <c r="X123" s="210">
        <v>8</v>
      </c>
      <c r="Y123" s="211"/>
      <c r="Z123" s="212"/>
      <c r="AA123" s="213" t="s">
        <v>10</v>
      </c>
      <c r="AB123" s="214"/>
      <c r="AC123" s="215"/>
      <c r="AD123" s="213" t="s">
        <v>48</v>
      </c>
      <c r="AE123" s="214"/>
      <c r="AF123" s="216"/>
      <c r="AG123" s="140" t="s">
        <v>33</v>
      </c>
      <c r="AH123" s="34" t="e">
        <f>AH113</f>
        <v>#REF!</v>
      </c>
      <c r="AI123" s="92" t="s">
        <v>51</v>
      </c>
      <c r="AJ123" s="125" t="s">
        <v>52</v>
      </c>
    </row>
    <row r="124" spans="1:37" ht="18.75">
      <c r="A124" s="130">
        <v>1</v>
      </c>
      <c r="B124" s="195" t="s">
        <v>187</v>
      </c>
      <c r="C124" s="56"/>
      <c r="D124" s="57"/>
      <c r="E124" s="58"/>
      <c r="F124" s="21">
        <f>IF('Gr 12'!$N$9&lt;&gt;"",'Gr 12'!$N$9,"")</f>
        <v>3</v>
      </c>
      <c r="G124" s="22" t="str">
        <f>IF(H124&lt;&gt;"",":","")</f>
        <v>:</v>
      </c>
      <c r="H124" s="23">
        <f>IF('Gr 12'!$P$9&lt;&gt;"",'Gr 12'!$P$9,"")</f>
        <v>0</v>
      </c>
      <c r="I124" s="21">
        <f>IF('Gr 12'!$N$14&lt;&gt;"",'Gr 12'!$N$14,"")</f>
        <v>3</v>
      </c>
      <c r="J124" s="22" t="str">
        <f>IF(K124&lt;&gt;"",":","")</f>
        <v>:</v>
      </c>
      <c r="K124" s="23">
        <f>IF('Gr 12'!$P$14&lt;&gt;"",'Gr 12'!$P$14,"")</f>
        <v>1</v>
      </c>
      <c r="L124" s="21">
        <f>IF('Gr 12'!$N$4&lt;&gt;"",'Gr 12'!$N$4,"")</f>
        <v>0</v>
      </c>
      <c r="M124" s="22" t="str">
        <f>IF($N$4&lt;&gt;"",":","")</f>
        <v>:</v>
      </c>
      <c r="N124" s="23">
        <f>IF('Gr 12'!$P$4&lt;&gt;"",'Gr 12'!$P$4,"")</f>
        <v>3</v>
      </c>
      <c r="O124" s="21">
        <f>IF('Gr 12'!$E$19&lt;&gt;"",'Gr 12'!$E$19,"")</f>
        <v>3</v>
      </c>
      <c r="P124" s="22" t="str">
        <f>IF(Q124&lt;&gt;"",":","")</f>
        <v>:</v>
      </c>
      <c r="Q124" s="23">
        <f>IF('Gr 12'!$G$19&lt;&gt;"",'Gr 12'!$G$19,"")</f>
        <v>1</v>
      </c>
      <c r="R124" s="21" t="str">
        <f>IF('Gr 12'!$E$14&lt;&gt;"",'Gr 12'!$E$14,"")</f>
        <v/>
      </c>
      <c r="S124" s="22" t="str">
        <f>IF(T124&lt;&gt;"",":","")</f>
        <v/>
      </c>
      <c r="T124" s="23" t="str">
        <f>IF('Gr 12'!$G$14&lt;&gt;"",'Gr 12'!$G$14,"")</f>
        <v/>
      </c>
      <c r="U124" s="21">
        <f>IF('Gr 12'!$E$9&lt;&gt;"",'Gr 12'!$E$9,"")</f>
        <v>3</v>
      </c>
      <c r="V124" s="22" t="str">
        <f t="shared" ref="V124:V129" si="169">IF(W124&lt;&gt;"",":","")</f>
        <v>:</v>
      </c>
      <c r="W124" s="23">
        <f>IF('Gr 12'!$G$9&lt;&gt;"",'Gr 12'!$G$9,"")</f>
        <v>0</v>
      </c>
      <c r="X124" s="21">
        <f>IF('Gr 12'!$E$4&lt;&gt;"",'Gr 12'!$E$4,"")</f>
        <v>3</v>
      </c>
      <c r="Y124" s="22" t="str">
        <f t="shared" ref="Y124:Y130" si="170">IF(Z124&lt;&gt;"",":","")</f>
        <v>:</v>
      </c>
      <c r="Z124" s="23">
        <f>IF('Gr 12'!$G$4&lt;&gt;"",'Gr 12'!$G$4,"")</f>
        <v>0</v>
      </c>
      <c r="AA124" s="24">
        <f>IF(C124&gt;E124,1)+IF(F124&gt;H124,1)+IF(I124&gt;K124,1)+IF(L124&gt;N124,1)+IF(O124&gt;Q124,1)+IF(R124&gt;T124,1)+IF(U124&gt;W124,1)+IF(X124&gt;Z124,1)</f>
        <v>5</v>
      </c>
      <c r="AB124" s="25" t="str">
        <f t="shared" ref="AB124" si="171">IF(AC124&lt;&gt;"",":","")</f>
        <v>:</v>
      </c>
      <c r="AC124" s="26">
        <f>IF(E124&gt;C124,1)+IF(H124&gt;F124,1)+IF(K124&gt;I124,1)+IF(N124&gt;L124,1)+IF(Q124&gt;O124,1)+IF(T124&gt;R124,1)+IF(W124&gt;U124,1)+IF(Z124&gt;X124,1)</f>
        <v>1</v>
      </c>
      <c r="AD124" s="27">
        <f>SUM(C124,F124,I124,L124,O124,R124,U124,X124)</f>
        <v>15</v>
      </c>
      <c r="AE124" s="28" t="s">
        <v>11</v>
      </c>
      <c r="AF124" s="25">
        <f>SUM(E124,H124,K124,N124,Q124,T124,W124,Z124)</f>
        <v>5</v>
      </c>
      <c r="AG124" s="29">
        <f>IF(AA124+AC124&gt;0,RANK(sonuc!AI124,sonuc!AI$124:AI$131),"")</f>
        <v>2</v>
      </c>
      <c r="AH124" s="138" t="e">
        <f>#REF!</f>
        <v>#REF!</v>
      </c>
      <c r="AI124" s="78">
        <f>(sonuc!AA124*1000+sonuc!AC124*200+(sonuc!AD124-sonuc!AF124)*20)</f>
        <v>5400</v>
      </c>
      <c r="AJ124" s="131">
        <f>IF(AA124+AC124&gt;0,sonuc!AA124+sonuc!AC124,"")</f>
        <v>6</v>
      </c>
    </row>
    <row r="125" spans="1:37" ht="18.75">
      <c r="A125" s="130">
        <v>2</v>
      </c>
      <c r="B125" s="195" t="s">
        <v>196</v>
      </c>
      <c r="C125" s="19">
        <f>+H124</f>
        <v>0</v>
      </c>
      <c r="D125" s="22" t="str">
        <f>IF(E125&lt;&gt;"",":","")</f>
        <v>:</v>
      </c>
      <c r="E125" s="20">
        <f>+F124</f>
        <v>3</v>
      </c>
      <c r="F125" s="56"/>
      <c r="G125" s="57"/>
      <c r="H125" s="58"/>
      <c r="I125" s="21">
        <f>IF('Gr 12'!$N$5&lt;&gt;"",'Gr 12'!$N$5,"")</f>
        <v>0</v>
      </c>
      <c r="J125" s="22" t="str">
        <f>IF(K125&lt;&gt;"",":","")</f>
        <v>:</v>
      </c>
      <c r="K125" s="23">
        <f>IF('Gr 12'!$P$5&lt;&gt;"",'Gr 12'!$P$5,"")</f>
        <v>3</v>
      </c>
      <c r="L125" s="21">
        <f>IF('Gr 12'!$N$15&lt;&gt;"",'Gr 12'!$N$15,"")</f>
        <v>0</v>
      </c>
      <c r="M125" s="22" t="str">
        <f>IF($N$5&lt;&gt;"",":","")</f>
        <v>:</v>
      </c>
      <c r="N125" s="23">
        <f>IF('Gr 12'!$P$15&lt;&gt;"",'Gr 12'!$P$15,"")</f>
        <v>3</v>
      </c>
      <c r="O125" s="21">
        <f>IF('Gr 12'!$E$15&lt;&gt;"",'Gr 12'!$E$15,"")</f>
        <v>3</v>
      </c>
      <c r="P125" s="22" t="str">
        <f>IF(Q125&lt;&gt;"",":","")</f>
        <v>:</v>
      </c>
      <c r="Q125" s="23">
        <f>IF('Gr 12'!$G$15&lt;&gt;"",'Gr 12'!$G$15,"")</f>
        <v>0</v>
      </c>
      <c r="R125" s="21" t="str">
        <f>IF('Gr 12'!$E$10&lt;&gt;"",'Gr 12'!$E$10,"")</f>
        <v/>
      </c>
      <c r="S125" s="22" t="str">
        <f>IF(T125&lt;&gt;"",":","")</f>
        <v/>
      </c>
      <c r="T125" s="23" t="str">
        <f>IF('Gr 12'!$G$10&lt;&gt;"",'Gr 12'!$G$10,"")</f>
        <v/>
      </c>
      <c r="U125" s="21">
        <f>IF('Gr 12'!$E$5&lt;&gt;"",'Gr 12'!$E$5,"")</f>
        <v>2</v>
      </c>
      <c r="V125" s="22" t="str">
        <f t="shared" si="169"/>
        <v>:</v>
      </c>
      <c r="W125" s="23">
        <f>IF('Gr 12'!$G$5&lt;&gt;"",'Gr 12'!$G$5,"")</f>
        <v>3</v>
      </c>
      <c r="X125" s="21">
        <f>IF('Gr 12'!$E$20&lt;&gt;"",'Gr 12'!$E$20,"")</f>
        <v>3</v>
      </c>
      <c r="Y125" s="22" t="str">
        <f t="shared" si="170"/>
        <v>:</v>
      </c>
      <c r="Z125" s="23">
        <f>IF('Gr 12'!$G$20&lt;&gt;"",'Gr 12'!$G$20,"")</f>
        <v>2</v>
      </c>
      <c r="AA125" s="24">
        <f t="shared" ref="AA125:AA131" si="172">IF(C125&gt;E125,1)+IF(F125&gt;H125,1)+IF(I125&gt;K125,1)+IF(L125&gt;N125,1)+IF(O125&gt;Q125,1)+IF(R125&gt;T125,1)+IF(U125&gt;W125,1)+IF(X125&gt;Z125,1)</f>
        <v>2</v>
      </c>
      <c r="AB125" s="25" t="str">
        <f t="shared" ref="AB125:AB131" si="173">IF(AC125&lt;&gt;"",":","")</f>
        <v>:</v>
      </c>
      <c r="AC125" s="26">
        <f t="shared" ref="AC125:AC131" si="174">IF(E125&gt;C125,1)+IF(H125&gt;F125,1)+IF(K125&gt;I125,1)+IF(N125&gt;L125,1)+IF(Q125&gt;O125,1)+IF(T125&gt;R125,1)+IF(W125&gt;U125,1)+IF(Z125&gt;X125,1)</f>
        <v>4</v>
      </c>
      <c r="AD125" s="27">
        <f t="shared" ref="AD125:AD131" si="175">SUM(C125,F125,I125,L125,O125,R125,U125,X125)</f>
        <v>8</v>
      </c>
      <c r="AE125" s="28" t="s">
        <v>11</v>
      </c>
      <c r="AF125" s="25">
        <f t="shared" ref="AF125:AF131" si="176">SUM(E125,H125,K125,N125,Q125,T125,W125,Z125)</f>
        <v>14</v>
      </c>
      <c r="AG125" s="29">
        <f>IF(AA125+AC125&gt;0,RANK(sonuc!AI125,sonuc!AI$124:AI$131),"")</f>
        <v>5</v>
      </c>
      <c r="AH125" s="138" t="e">
        <f>#REF!</f>
        <v>#REF!</v>
      </c>
      <c r="AI125" s="78">
        <f>(sonuc!AA125*1000+sonuc!AC125*200+(sonuc!AD125-sonuc!AF125)*20)</f>
        <v>2680</v>
      </c>
      <c r="AJ125" s="131">
        <f>IF(AA125+AC125&gt;0,sonuc!AA125+sonuc!AC125,"")</f>
        <v>6</v>
      </c>
    </row>
    <row r="126" spans="1:37" ht="18.75">
      <c r="A126" s="130">
        <v>3</v>
      </c>
      <c r="B126" s="195" t="s">
        <v>188</v>
      </c>
      <c r="C126" s="19">
        <f>+K124</f>
        <v>1</v>
      </c>
      <c r="D126" s="30" t="str">
        <f>IF(E126&lt;&gt;"",":","")</f>
        <v>:</v>
      </c>
      <c r="E126" s="20">
        <f>+I124</f>
        <v>3</v>
      </c>
      <c r="F126" s="21">
        <f>+K125</f>
        <v>3</v>
      </c>
      <c r="G126" s="22" t="str">
        <f t="shared" ref="G126:G131" si="177">IF(H126&lt;&gt;"",":","")</f>
        <v>:</v>
      </c>
      <c r="H126" s="23">
        <f>+I125</f>
        <v>0</v>
      </c>
      <c r="I126" s="56"/>
      <c r="J126" s="57"/>
      <c r="K126" s="58"/>
      <c r="L126" s="21">
        <f>IF('Gr 12'!$P$11&lt;&gt;"",'Gr 12'!$P$11,"")</f>
        <v>1</v>
      </c>
      <c r="M126" s="22" t="str">
        <f>IF($N$6&lt;&gt;"",":","")</f>
        <v>:</v>
      </c>
      <c r="N126" s="23">
        <f>IF('Gr 12'!$N$11&lt;&gt;"",'Gr 12'!$N$11,"")</f>
        <v>3</v>
      </c>
      <c r="O126" s="21">
        <f>IF('Gr 12'!$E$11&lt;&gt;"",'Gr 12'!$E$11,"")</f>
        <v>3</v>
      </c>
      <c r="P126" s="22" t="str">
        <f>IF(Q126&lt;&gt;"",":","")</f>
        <v>:</v>
      </c>
      <c r="Q126" s="23">
        <f>IF('Gr 12'!$G$11&lt;&gt;"",'Gr 12'!$G$11,"")</f>
        <v>0</v>
      </c>
      <c r="R126" s="21" t="str">
        <f>IF('Gr 12'!$E$6&lt;&gt;"",'Gr 12'!$E$6,"")</f>
        <v/>
      </c>
      <c r="S126" s="22" t="str">
        <f>IF(T126&lt;&gt;"",":","")</f>
        <v/>
      </c>
      <c r="T126" s="23" t="str">
        <f>IF('Gr 12'!$G$6&lt;&gt;"",'Gr 12'!$G$6,"")</f>
        <v/>
      </c>
      <c r="U126" s="21">
        <f>IF('Gr 12'!$E$21&lt;&gt;"",'Gr 12'!$E$21,"")</f>
        <v>3</v>
      </c>
      <c r="V126" s="22" t="str">
        <f t="shared" si="169"/>
        <v>:</v>
      </c>
      <c r="W126" s="23">
        <f>IF('Gr 12'!$G$21&lt;&gt;"",'Gr 12'!$G$21,"")</f>
        <v>2</v>
      </c>
      <c r="X126" s="21">
        <f>IF('Gr 12'!$E$16&lt;&gt;"",'Gr 12'!$E$16,"")</f>
        <v>3</v>
      </c>
      <c r="Y126" s="22" t="str">
        <f t="shared" si="170"/>
        <v>:</v>
      </c>
      <c r="Z126" s="23">
        <f>IF('Gr 12'!$G$16&lt;&gt;"",'Gr 12'!$G$16,"")</f>
        <v>0</v>
      </c>
      <c r="AA126" s="24">
        <f t="shared" si="172"/>
        <v>4</v>
      </c>
      <c r="AB126" s="25" t="str">
        <f t="shared" si="173"/>
        <v>:</v>
      </c>
      <c r="AC126" s="26">
        <f t="shared" si="174"/>
        <v>2</v>
      </c>
      <c r="AD126" s="27">
        <f t="shared" si="175"/>
        <v>14</v>
      </c>
      <c r="AE126" s="28" t="s">
        <v>11</v>
      </c>
      <c r="AF126" s="25">
        <f t="shared" si="176"/>
        <v>8</v>
      </c>
      <c r="AG126" s="29">
        <f>IF(AA126+AC126&gt;0,RANK(sonuc!AI126,sonuc!AI$124:AI$131),"")</f>
        <v>3</v>
      </c>
      <c r="AH126" s="138" t="e">
        <f>#REF!</f>
        <v>#REF!</v>
      </c>
      <c r="AI126" s="78">
        <f>(sonuc!AA126*1000+sonuc!AC126*200+(sonuc!AD126-sonuc!AF126)*20)</f>
        <v>4520</v>
      </c>
      <c r="AJ126" s="131">
        <f>IF(AA126+AC126&gt;0,sonuc!AA126+sonuc!AC126,"")</f>
        <v>6</v>
      </c>
    </row>
    <row r="127" spans="1:37" ht="18.75">
      <c r="A127" s="130">
        <v>4</v>
      </c>
      <c r="B127" s="203" t="s">
        <v>189</v>
      </c>
      <c r="C127" s="19">
        <f>+N124</f>
        <v>3</v>
      </c>
      <c r="D127" s="22" t="str">
        <f>IF(E127&lt;&gt;"",":","")</f>
        <v>:</v>
      </c>
      <c r="E127" s="20">
        <f>+L124</f>
        <v>0</v>
      </c>
      <c r="F127" s="19">
        <f>+N125</f>
        <v>3</v>
      </c>
      <c r="G127" s="22" t="str">
        <f t="shared" si="177"/>
        <v>:</v>
      </c>
      <c r="H127" s="20">
        <f>+L125</f>
        <v>0</v>
      </c>
      <c r="I127" s="19">
        <f>+N126</f>
        <v>3</v>
      </c>
      <c r="J127" s="22" t="str">
        <f t="shared" ref="J127:J131" si="178">IF(K127&lt;&gt;"",":","")</f>
        <v>:</v>
      </c>
      <c r="K127" s="20">
        <f>+L126</f>
        <v>1</v>
      </c>
      <c r="L127" s="56"/>
      <c r="M127" s="57"/>
      <c r="N127" s="58"/>
      <c r="O127" s="21">
        <f>IF('Gr 12'!$E$7&lt;&gt;"",'Gr 12'!$E$7,"")</f>
        <v>3</v>
      </c>
      <c r="P127" s="22" t="str">
        <f>IF(Q127&lt;&gt;"",":","")</f>
        <v>:</v>
      </c>
      <c r="Q127" s="23">
        <f>IF('Gr 12'!$G$7&lt;&gt;"",'Gr 12'!$G$7,"")</f>
        <v>0</v>
      </c>
      <c r="R127" s="21" t="str">
        <f>IF('Gr 12'!$E$22&lt;&gt;"",'Gr 12'!$E$22,"")</f>
        <v/>
      </c>
      <c r="S127" s="22" t="str">
        <f>IF(T127&lt;&gt;"",":","")</f>
        <v/>
      </c>
      <c r="T127" s="23" t="str">
        <f>IF('Gr 12'!$G$22&lt;&gt;"",'Gr 12'!$G$22,"")</f>
        <v/>
      </c>
      <c r="U127" s="21">
        <f>IF('Gr 12'!$E$17&lt;&gt;"",'Gr 12'!$E$17,"")</f>
        <v>3</v>
      </c>
      <c r="V127" s="22" t="str">
        <f t="shared" si="169"/>
        <v>:</v>
      </c>
      <c r="W127" s="23">
        <f>IF('Gr 12'!$G$17&lt;&gt;"",'Gr 12'!$G$17,"")</f>
        <v>0</v>
      </c>
      <c r="X127" s="21">
        <f>IF('Gr 12'!$E$12&lt;&gt;"",'Gr 12'!$E$12,"")</f>
        <v>3</v>
      </c>
      <c r="Y127" s="22" t="str">
        <f t="shared" si="170"/>
        <v>:</v>
      </c>
      <c r="Z127" s="23">
        <f>IF('Gr 12'!$G$12&lt;&gt;"",'Gr 12'!$G$12,"")</f>
        <v>0</v>
      </c>
      <c r="AA127" s="24">
        <f t="shared" si="172"/>
        <v>6</v>
      </c>
      <c r="AB127" s="25" t="str">
        <f t="shared" si="173"/>
        <v>:</v>
      </c>
      <c r="AC127" s="26">
        <f t="shared" si="174"/>
        <v>0</v>
      </c>
      <c r="AD127" s="27">
        <f t="shared" si="175"/>
        <v>18</v>
      </c>
      <c r="AE127" s="28" t="s">
        <v>11</v>
      </c>
      <c r="AF127" s="25">
        <f t="shared" si="176"/>
        <v>1</v>
      </c>
      <c r="AG127" s="29">
        <f>IF(AA127+AC127&gt;0,RANK(sonuc!AI127,sonuc!AI$124:AI$131),"")</f>
        <v>1</v>
      </c>
      <c r="AH127" s="138" t="e">
        <f>#REF!</f>
        <v>#REF!</v>
      </c>
      <c r="AI127" s="78">
        <f>(sonuc!AA127*1000+sonuc!AC127*200+(sonuc!AD127-sonuc!AF127)*20)</f>
        <v>6340</v>
      </c>
      <c r="AJ127" s="131">
        <f>IF(AA127+AC127&gt;0,sonuc!AA127+sonuc!AC127,"")</f>
        <v>6</v>
      </c>
    </row>
    <row r="128" spans="1:37" ht="18.75">
      <c r="A128" s="130">
        <v>5</v>
      </c>
      <c r="B128" s="195" t="s">
        <v>65</v>
      </c>
      <c r="C128" s="19">
        <f>+Q124</f>
        <v>1</v>
      </c>
      <c r="D128" s="31" t="str">
        <f t="shared" ref="D128:D131" si="179">IF(E128&lt;&gt;"",":","")</f>
        <v>:</v>
      </c>
      <c r="E128" s="20">
        <f>+O124</f>
        <v>3</v>
      </c>
      <c r="F128" s="21">
        <f>+Q125</f>
        <v>0</v>
      </c>
      <c r="G128" s="22" t="str">
        <f t="shared" si="177"/>
        <v>:</v>
      </c>
      <c r="H128" s="23">
        <f>+O125</f>
        <v>3</v>
      </c>
      <c r="I128" s="21">
        <f>+Q126</f>
        <v>0</v>
      </c>
      <c r="J128" s="22" t="str">
        <f t="shared" si="178"/>
        <v>:</v>
      </c>
      <c r="K128" s="20">
        <f>+O126</f>
        <v>3</v>
      </c>
      <c r="L128" s="21">
        <f>+Q127</f>
        <v>0</v>
      </c>
      <c r="M128" s="22" t="str">
        <f t="shared" ref="M128:M131" si="180">IF(N128&lt;&gt;"",":","")</f>
        <v>:</v>
      </c>
      <c r="N128" s="23">
        <f>+O127</f>
        <v>3</v>
      </c>
      <c r="O128" s="56"/>
      <c r="P128" s="57"/>
      <c r="Q128" s="58"/>
      <c r="R128" s="21" t="str">
        <f>IF('Gr 12'!$N$7&lt;&gt;"",'Gr 12'!$N$7,"")</f>
        <v/>
      </c>
      <c r="S128" s="22" t="str">
        <f>IF(T128&lt;&gt;"",":","")</f>
        <v/>
      </c>
      <c r="T128" s="23" t="str">
        <f>IF('Gr 12'!$P$7&lt;&gt;"",'Gr 12'!$P$7,"")</f>
        <v/>
      </c>
      <c r="U128" s="21">
        <f>IF('Gr 12'!$P$12&lt;&gt;"",'Gr 12'!$P$12,"")</f>
        <v>1</v>
      </c>
      <c r="V128" s="22" t="str">
        <f t="shared" si="169"/>
        <v>:</v>
      </c>
      <c r="W128" s="23">
        <f>IF('Gr 12'!$N$12&lt;&gt;"",'Gr 12'!$N$12,"")</f>
        <v>3</v>
      </c>
      <c r="X128" s="21">
        <f>IF('Gr 12'!$P$16&lt;&gt;"",'Gr 12'!$P$16,"")</f>
        <v>0</v>
      </c>
      <c r="Y128" s="22" t="str">
        <f t="shared" si="170"/>
        <v>:</v>
      </c>
      <c r="Z128" s="23">
        <f>IF('Gr 12'!$N$16&lt;&gt;"",'Gr 12'!$N$16,"")</f>
        <v>3</v>
      </c>
      <c r="AA128" s="24">
        <f t="shared" si="172"/>
        <v>0</v>
      </c>
      <c r="AB128" s="25" t="str">
        <f t="shared" si="173"/>
        <v>:</v>
      </c>
      <c r="AC128" s="26">
        <f t="shared" si="174"/>
        <v>6</v>
      </c>
      <c r="AD128" s="27">
        <f t="shared" si="175"/>
        <v>2</v>
      </c>
      <c r="AE128" s="28" t="s">
        <v>11</v>
      </c>
      <c r="AF128" s="25">
        <f t="shared" si="176"/>
        <v>18</v>
      </c>
      <c r="AG128" s="29">
        <f>IF(AA128+AC128&gt;0,RANK(sonuc!AI128,sonuc!AI$124:AI$131),"")</f>
        <v>7</v>
      </c>
      <c r="AH128" s="138" t="e">
        <f>#REF!</f>
        <v>#REF!</v>
      </c>
      <c r="AI128" s="78">
        <f>(sonuc!AA128*1000+sonuc!AC128*200+(sonuc!AD128-sonuc!AF128)*20)</f>
        <v>880</v>
      </c>
      <c r="AJ128" s="131">
        <f>IF(AA128+AC128&gt;0,sonuc!AA128+sonuc!AC128,"")</f>
        <v>6</v>
      </c>
    </row>
    <row r="129" spans="1:36" ht="18.75">
      <c r="A129" s="130">
        <v>6</v>
      </c>
      <c r="B129" s="195"/>
      <c r="C129" s="19" t="str">
        <f>+T124</f>
        <v/>
      </c>
      <c r="D129" s="22" t="str">
        <f t="shared" si="179"/>
        <v/>
      </c>
      <c r="E129" s="20" t="str">
        <f>+R124</f>
        <v/>
      </c>
      <c r="F129" s="19" t="str">
        <f>+T125</f>
        <v/>
      </c>
      <c r="G129" s="22" t="str">
        <f t="shared" si="177"/>
        <v/>
      </c>
      <c r="H129" s="20" t="str">
        <f>+R125</f>
        <v/>
      </c>
      <c r="I129" s="19" t="str">
        <f>+T126</f>
        <v/>
      </c>
      <c r="J129" s="22" t="str">
        <f t="shared" si="178"/>
        <v/>
      </c>
      <c r="K129" s="20" t="str">
        <f>+R126</f>
        <v/>
      </c>
      <c r="L129" s="19" t="str">
        <f>+T127</f>
        <v/>
      </c>
      <c r="M129" s="22" t="str">
        <f>IF(N129&lt;&gt;"",":","")</f>
        <v/>
      </c>
      <c r="N129" s="20" t="str">
        <f>+R127</f>
        <v/>
      </c>
      <c r="O129" s="19" t="str">
        <f>+T128</f>
        <v/>
      </c>
      <c r="P129" s="22" t="str">
        <f t="shared" ref="P129:P131" si="181">IF(Q129&lt;&gt;"",":","")</f>
        <v/>
      </c>
      <c r="Q129" s="20" t="str">
        <f>+R128</f>
        <v/>
      </c>
      <c r="R129" s="56"/>
      <c r="S129" s="57"/>
      <c r="T129" s="58"/>
      <c r="U129" s="21" t="str">
        <f>IF('Gr 12'!$P$17&lt;&gt;"",'Gr 12'!$P$17,"")</f>
        <v/>
      </c>
      <c r="V129" s="22" t="str">
        <f t="shared" si="169"/>
        <v/>
      </c>
      <c r="W129" s="23" t="str">
        <f>IF('Gr 12'!$N$17&lt;&gt;"",'Gr 12'!$N$17,"")</f>
        <v/>
      </c>
      <c r="X129" s="21" t="str">
        <f>IF('Gr 12'!$P$10&lt;&gt;"",'Gr 12'!$P$10,"")</f>
        <v/>
      </c>
      <c r="Y129" s="22" t="str">
        <f t="shared" si="170"/>
        <v/>
      </c>
      <c r="Z129" s="23" t="str">
        <f>IF('Gr 12'!$N$10&lt;&gt;"",'Gr 12'!$N$10,"")</f>
        <v/>
      </c>
      <c r="AA129" s="24">
        <f t="shared" si="172"/>
        <v>0</v>
      </c>
      <c r="AB129" s="25" t="str">
        <f t="shared" si="173"/>
        <v>:</v>
      </c>
      <c r="AC129" s="26">
        <f t="shared" si="174"/>
        <v>0</v>
      </c>
      <c r="AD129" s="27">
        <f t="shared" si="175"/>
        <v>0</v>
      </c>
      <c r="AE129" s="28" t="s">
        <v>11</v>
      </c>
      <c r="AF129" s="25">
        <f t="shared" si="176"/>
        <v>0</v>
      </c>
      <c r="AG129" s="29" t="str">
        <f>IF(AA129+AC129&gt;0,RANK(sonuc!AI129,sonuc!AI$124:AI$131),"")</f>
        <v/>
      </c>
      <c r="AH129" s="138" t="e">
        <f>#REF!</f>
        <v>#REF!</v>
      </c>
      <c r="AI129" s="78">
        <f>(sonuc!AA129*1000+sonuc!AC129*200+(sonuc!AD129-sonuc!AF129)*20)</f>
        <v>0</v>
      </c>
      <c r="AJ129" s="131" t="str">
        <f>IF(AA129+AC129&gt;0,sonuc!AA129+sonuc!AC129,"")</f>
        <v/>
      </c>
    </row>
    <row r="130" spans="1:36" ht="18.75">
      <c r="A130" s="130">
        <v>7</v>
      </c>
      <c r="B130" s="195" t="s">
        <v>190</v>
      </c>
      <c r="C130" s="19">
        <f>+W124</f>
        <v>0</v>
      </c>
      <c r="D130" s="31" t="str">
        <f t="shared" si="179"/>
        <v>:</v>
      </c>
      <c r="E130" s="20">
        <f>+U124</f>
        <v>3</v>
      </c>
      <c r="F130" s="21">
        <f>+W125</f>
        <v>3</v>
      </c>
      <c r="G130" s="22" t="str">
        <f t="shared" si="177"/>
        <v>:</v>
      </c>
      <c r="H130" s="23">
        <f>+U125</f>
        <v>2</v>
      </c>
      <c r="I130" s="21">
        <f>+W126</f>
        <v>2</v>
      </c>
      <c r="J130" s="22" t="str">
        <f t="shared" si="178"/>
        <v>:</v>
      </c>
      <c r="K130" s="23">
        <f>+U126</f>
        <v>3</v>
      </c>
      <c r="L130" s="21">
        <f>+W127</f>
        <v>0</v>
      </c>
      <c r="M130" s="22" t="str">
        <f t="shared" si="180"/>
        <v>:</v>
      </c>
      <c r="N130" s="23">
        <f>+U127</f>
        <v>3</v>
      </c>
      <c r="O130" s="21">
        <f>+W128</f>
        <v>3</v>
      </c>
      <c r="P130" s="22" t="str">
        <f t="shared" si="181"/>
        <v>:</v>
      </c>
      <c r="Q130" s="23">
        <f>+U128</f>
        <v>1</v>
      </c>
      <c r="R130" s="21" t="str">
        <f>+W129</f>
        <v/>
      </c>
      <c r="S130" s="22" t="str">
        <f t="shared" ref="S130:S131" si="182">IF(T130&lt;&gt;"",":","")</f>
        <v/>
      </c>
      <c r="T130" s="23" t="str">
        <f>+U129</f>
        <v/>
      </c>
      <c r="U130" s="56"/>
      <c r="V130" s="57"/>
      <c r="W130" s="58"/>
      <c r="X130" s="21">
        <f>IF('Gr 12'!$P$6&lt;&gt;"",'Gr 12'!$P$6,"")</f>
        <v>2</v>
      </c>
      <c r="Y130" s="22" t="str">
        <f t="shared" si="170"/>
        <v>:</v>
      </c>
      <c r="Z130" s="23">
        <f>IF('Gr 12'!$N$6&lt;&gt;"",'Gr 12'!$N$6,"")</f>
        <v>3</v>
      </c>
      <c r="AA130" s="24">
        <f t="shared" si="172"/>
        <v>2</v>
      </c>
      <c r="AB130" s="25" t="str">
        <f t="shared" si="173"/>
        <v>:</v>
      </c>
      <c r="AC130" s="26">
        <f t="shared" si="174"/>
        <v>4</v>
      </c>
      <c r="AD130" s="27">
        <f t="shared" si="175"/>
        <v>10</v>
      </c>
      <c r="AE130" s="28" t="s">
        <v>11</v>
      </c>
      <c r="AF130" s="25">
        <f t="shared" si="176"/>
        <v>15</v>
      </c>
      <c r="AG130" s="29">
        <f>IF(AA130+AC130&gt;0,RANK(sonuc!AI130,sonuc!AI$124:AI$131),"")</f>
        <v>4</v>
      </c>
      <c r="AH130" s="138" t="e">
        <f>#REF!</f>
        <v>#REF!</v>
      </c>
      <c r="AI130" s="78">
        <f>(sonuc!AA130*1000+sonuc!AC130*200+(sonuc!AD130-sonuc!AF130)*20)</f>
        <v>2700</v>
      </c>
      <c r="AJ130" s="131">
        <f>IF(AA130+AC130&gt;0,sonuc!AA130+sonuc!AC130,"")</f>
        <v>6</v>
      </c>
    </row>
    <row r="131" spans="1:36" ht="19.5" thickBot="1">
      <c r="A131" s="134">
        <v>8</v>
      </c>
      <c r="B131" s="195" t="s">
        <v>197</v>
      </c>
      <c r="C131" s="79">
        <f>+Z124</f>
        <v>0</v>
      </c>
      <c r="D131" s="80" t="str">
        <f t="shared" si="179"/>
        <v>:</v>
      </c>
      <c r="E131" s="81">
        <f>+X124</f>
        <v>3</v>
      </c>
      <c r="F131" s="79">
        <f>+Z125</f>
        <v>2</v>
      </c>
      <c r="G131" s="80" t="str">
        <f t="shared" si="177"/>
        <v>:</v>
      </c>
      <c r="H131" s="81">
        <f>+X125</f>
        <v>3</v>
      </c>
      <c r="I131" s="79">
        <f>+Z126</f>
        <v>0</v>
      </c>
      <c r="J131" s="80" t="str">
        <f t="shared" si="178"/>
        <v>:</v>
      </c>
      <c r="K131" s="81">
        <f>+X126</f>
        <v>3</v>
      </c>
      <c r="L131" s="79">
        <f>+Z127</f>
        <v>0</v>
      </c>
      <c r="M131" s="80" t="str">
        <f t="shared" si="180"/>
        <v>:</v>
      </c>
      <c r="N131" s="81">
        <f>+X127</f>
        <v>3</v>
      </c>
      <c r="O131" s="79">
        <f>+Z128</f>
        <v>3</v>
      </c>
      <c r="P131" s="80" t="str">
        <f t="shared" si="181"/>
        <v>:</v>
      </c>
      <c r="Q131" s="81">
        <f>+X128</f>
        <v>0</v>
      </c>
      <c r="R131" s="79" t="str">
        <f>+Z129</f>
        <v/>
      </c>
      <c r="S131" s="80" t="str">
        <f t="shared" si="182"/>
        <v/>
      </c>
      <c r="T131" s="81" t="str">
        <f>+X129</f>
        <v/>
      </c>
      <c r="U131" s="79">
        <f>+Z130</f>
        <v>3</v>
      </c>
      <c r="V131" s="80" t="str">
        <f>IF(W131&lt;&gt;"",":","")</f>
        <v>:</v>
      </c>
      <c r="W131" s="81">
        <f>+X130</f>
        <v>2</v>
      </c>
      <c r="X131" s="82"/>
      <c r="Y131" s="83"/>
      <c r="Z131" s="84"/>
      <c r="AA131" s="85">
        <f t="shared" si="172"/>
        <v>2</v>
      </c>
      <c r="AB131" s="86" t="str">
        <f t="shared" si="173"/>
        <v>:</v>
      </c>
      <c r="AC131" s="87">
        <f t="shared" si="174"/>
        <v>4</v>
      </c>
      <c r="AD131" s="88">
        <f t="shared" si="175"/>
        <v>8</v>
      </c>
      <c r="AE131" s="89" t="s">
        <v>11</v>
      </c>
      <c r="AF131" s="86">
        <f t="shared" si="176"/>
        <v>14</v>
      </c>
      <c r="AG131" s="90">
        <f>IF(AA131+AC131&gt;0,RANK(sonuc!AI131,sonuc!AI$124:AI$131),"")</f>
        <v>5</v>
      </c>
      <c r="AH131" s="139" t="e">
        <f>#REF!</f>
        <v>#REF!</v>
      </c>
      <c r="AI131" s="91">
        <f>(sonuc!AA131*1000+sonuc!AC131*200+(sonuc!AD131-sonuc!AF131)*20)</f>
        <v>2680</v>
      </c>
      <c r="AJ131" s="131">
        <f>IF(AA131+AC131&gt;0,sonuc!AA131+sonuc!AC131,"")</f>
        <v>6</v>
      </c>
    </row>
    <row r="132" spans="1:36" ht="19.5" thickBot="1">
      <c r="A132" s="206" t="s">
        <v>68</v>
      </c>
      <c r="B132" s="207"/>
      <c r="C132" s="208"/>
      <c r="D132" s="208"/>
      <c r="E132" s="208"/>
      <c r="F132" s="208"/>
      <c r="G132" s="208"/>
      <c r="H132" s="208"/>
      <c r="I132" s="208"/>
      <c r="J132" s="208"/>
      <c r="K132" s="208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  <c r="W132" s="208"/>
      <c r="X132" s="208"/>
      <c r="Y132" s="208"/>
      <c r="Z132" s="208"/>
      <c r="AA132" s="208"/>
      <c r="AB132" s="208"/>
      <c r="AC132" s="208"/>
      <c r="AD132" s="208"/>
      <c r="AE132" s="208"/>
      <c r="AF132" s="208"/>
      <c r="AG132" s="208"/>
      <c r="AH132" s="208"/>
      <c r="AI132" s="209"/>
      <c r="AJ132" s="131"/>
    </row>
    <row r="133" spans="1:36" ht="15.75">
      <c r="A133" s="128" t="s">
        <v>0</v>
      </c>
      <c r="B133" s="129" t="s">
        <v>1</v>
      </c>
      <c r="C133" s="210">
        <v>1</v>
      </c>
      <c r="D133" s="211"/>
      <c r="E133" s="212"/>
      <c r="F133" s="210">
        <v>2</v>
      </c>
      <c r="G133" s="211"/>
      <c r="H133" s="212"/>
      <c r="I133" s="210">
        <v>3</v>
      </c>
      <c r="J133" s="211"/>
      <c r="K133" s="212"/>
      <c r="L133" s="210">
        <v>4</v>
      </c>
      <c r="M133" s="211"/>
      <c r="N133" s="212"/>
      <c r="O133" s="210">
        <v>5</v>
      </c>
      <c r="P133" s="211"/>
      <c r="Q133" s="212"/>
      <c r="R133" s="210">
        <v>6</v>
      </c>
      <c r="S133" s="211"/>
      <c r="T133" s="212"/>
      <c r="U133" s="210">
        <v>7</v>
      </c>
      <c r="V133" s="211"/>
      <c r="W133" s="212"/>
      <c r="X133" s="210">
        <v>8</v>
      </c>
      <c r="Y133" s="211"/>
      <c r="Z133" s="212"/>
      <c r="AA133" s="213" t="s">
        <v>10</v>
      </c>
      <c r="AB133" s="214"/>
      <c r="AC133" s="215"/>
      <c r="AD133" s="213" t="s">
        <v>48</v>
      </c>
      <c r="AE133" s="214"/>
      <c r="AF133" s="216"/>
      <c r="AG133" s="140" t="s">
        <v>33</v>
      </c>
      <c r="AH133" s="34" t="e">
        <f>AH123</f>
        <v>#REF!</v>
      </c>
      <c r="AI133" s="92" t="s">
        <v>51</v>
      </c>
      <c r="AJ133" s="135" t="s">
        <v>52</v>
      </c>
    </row>
    <row r="134" spans="1:36" ht="18.75">
      <c r="A134" s="130">
        <v>1</v>
      </c>
      <c r="B134" s="195" t="s">
        <v>195</v>
      </c>
      <c r="C134" s="56"/>
      <c r="D134" s="57"/>
      <c r="E134" s="58"/>
      <c r="F134" s="21">
        <f>IF('Gr 13'!$N$9&lt;&gt;"",'Gr 13'!$N$9,"")</f>
        <v>0</v>
      </c>
      <c r="G134" s="22" t="str">
        <f>IF(H134&lt;&gt;"",":","")</f>
        <v>:</v>
      </c>
      <c r="H134" s="23">
        <f>IF('Gr 13'!$P$9&lt;&gt;"",'Gr 13'!$P$9,"")</f>
        <v>3</v>
      </c>
      <c r="I134" s="21">
        <f>IF('Gr 13'!$N$14&lt;&gt;"",'Gr 13'!$N$14,"")</f>
        <v>0</v>
      </c>
      <c r="J134" s="22" t="str">
        <f>IF(K134&lt;&gt;"",":","")</f>
        <v>:</v>
      </c>
      <c r="K134" s="23">
        <f>IF('Gr 13'!$P$14&lt;&gt;"",'Gr 13'!$P$14,"")</f>
        <v>3</v>
      </c>
      <c r="L134" s="21">
        <f>IF('Gr 13'!$N$4&lt;&gt;"",'Gr 13'!$N$4,"")</f>
        <v>3</v>
      </c>
      <c r="M134" s="22" t="str">
        <f>IF($N$4&lt;&gt;"",":","")</f>
        <v>:</v>
      </c>
      <c r="N134" s="23">
        <f>IF('Gr 13'!$P$4&lt;&gt;"",'Gr 13'!$P$4,"")</f>
        <v>2</v>
      </c>
      <c r="O134" s="21">
        <f>IF('Gr 13'!$E$19&lt;&gt;"",'Gr 13'!$E$19,"")</f>
        <v>3</v>
      </c>
      <c r="P134" s="22" t="str">
        <f>IF(Q134&lt;&gt;"",":","")</f>
        <v>:</v>
      </c>
      <c r="Q134" s="23">
        <f>IF('Gr 13'!$G$19&lt;&gt;"",'Gr 13'!$G$19,"")</f>
        <v>1</v>
      </c>
      <c r="R134" s="21">
        <f>IF('Gr 13'!$E$14&lt;&gt;"",'Gr 13'!$E$14,"")</f>
        <v>3</v>
      </c>
      <c r="S134" s="22" t="str">
        <f>IF(T134&lt;&gt;"",":","")</f>
        <v>:</v>
      </c>
      <c r="T134" s="23">
        <f>IF('Gr 13'!$G$14&lt;&gt;"",'Gr 13'!$G$14,"")</f>
        <v>1</v>
      </c>
      <c r="U134" s="21" t="str">
        <f>IF('Gr 13'!$E$9&lt;&gt;"",'Gr 13'!$E$9,"")</f>
        <v/>
      </c>
      <c r="V134" s="22" t="str">
        <f t="shared" ref="V134:V139" si="183">IF(W134&lt;&gt;"",":","")</f>
        <v/>
      </c>
      <c r="W134" s="23" t="str">
        <f>IF('Gr 13'!$G$9&lt;&gt;"",'Gr 13'!$G$9,"")</f>
        <v/>
      </c>
      <c r="X134" s="21">
        <f>IF('Gr 13'!$E$4&lt;&gt;"",'Gr 13'!$E$4,"")</f>
        <v>0</v>
      </c>
      <c r="Y134" s="22" t="str">
        <f t="shared" ref="Y134:Y140" si="184">IF(Z134&lt;&gt;"",":","")</f>
        <v>:</v>
      </c>
      <c r="Z134" s="23">
        <f>IF('Gr 13'!$G$4&lt;&gt;"",'Gr 13'!$G$4,"")</f>
        <v>3</v>
      </c>
      <c r="AA134" s="24">
        <f>IF(C134&gt;E134,1)+IF(F134&gt;H134,1)+IF(I134&gt;K134,1)+IF(L134&gt;N134,1)+IF(O134&gt;Q134,1)+IF(R134&gt;T134,1)+IF(U134&gt;W134,1)+IF(X134&gt;Z134,1)</f>
        <v>3</v>
      </c>
      <c r="AB134" s="25" t="str">
        <f t="shared" ref="AB134" si="185">IF(AC134&lt;&gt;"",":","")</f>
        <v>:</v>
      </c>
      <c r="AC134" s="26">
        <f>IF(E134&gt;C134,1)+IF(H134&gt;F134,1)+IF(K134&gt;I134,1)+IF(N134&gt;L134,1)+IF(Q134&gt;O134,1)+IF(T134&gt;R134,1)+IF(W134&gt;U134,1)+IF(Z134&gt;X134,1)</f>
        <v>3</v>
      </c>
      <c r="AD134" s="27">
        <f>SUM(C134,F134,I134,L134,O134,R134,U134,X134)</f>
        <v>9</v>
      </c>
      <c r="AE134" s="28" t="s">
        <v>11</v>
      </c>
      <c r="AF134" s="25">
        <f>SUM(E134,H134,K134,N134,Q134,T134,W134,Z134)</f>
        <v>13</v>
      </c>
      <c r="AG134" s="29">
        <f>IF(AA134+AC134&gt;0,RANK(sonuc!AI134,sonuc!AI$134:AI$141),"")</f>
        <v>4</v>
      </c>
      <c r="AH134" s="138" t="e">
        <f t="shared" ref="AH134:AH141" si="186">RANK(AK134,AK$4:AK$11)</f>
        <v>#N/A</v>
      </c>
      <c r="AI134" s="78">
        <f>(sonuc!AA134*1000+sonuc!AC134*200+(sonuc!AD134-sonuc!AF134)*20)</f>
        <v>3520</v>
      </c>
      <c r="AJ134" s="131">
        <f>IF(AA134+AC134&gt;0,sonuc!AA134+sonuc!AC134,"")</f>
        <v>6</v>
      </c>
    </row>
    <row r="135" spans="1:36" ht="18.75">
      <c r="A135" s="130">
        <v>2</v>
      </c>
      <c r="B135" s="195" t="s">
        <v>191</v>
      </c>
      <c r="C135" s="19">
        <f>+H134</f>
        <v>3</v>
      </c>
      <c r="D135" s="22" t="str">
        <f>IF(E135&lt;&gt;"",":","")</f>
        <v>:</v>
      </c>
      <c r="E135" s="20">
        <f>+F134</f>
        <v>0</v>
      </c>
      <c r="F135" s="56"/>
      <c r="G135" s="57"/>
      <c r="H135" s="58"/>
      <c r="I135" s="21">
        <f>IF('Gr 13'!$N$5&lt;&gt;"",'Gr 13'!$N$5,"")</f>
        <v>3</v>
      </c>
      <c r="J135" s="22" t="str">
        <f>IF(K135&lt;&gt;"",":","")</f>
        <v>:</v>
      </c>
      <c r="K135" s="23">
        <f>IF('Gr 13'!$P$5&lt;&gt;"",'Gr 13'!$P$5,"")</f>
        <v>0</v>
      </c>
      <c r="L135" s="21">
        <f>IF('Gr 13'!$N$15&lt;&gt;"",'Gr 13'!$N$15,"")</f>
        <v>3</v>
      </c>
      <c r="M135" s="22" t="str">
        <f>IF($N$5&lt;&gt;"",":","")</f>
        <v>:</v>
      </c>
      <c r="N135" s="23">
        <f>IF('Gr 13'!$P$15&lt;&gt;"",'Gr 13'!$P$15,"")</f>
        <v>1</v>
      </c>
      <c r="O135" s="21">
        <f>IF('Gr 13'!$E$15&lt;&gt;"",'Gr 13'!$E$15,"")</f>
        <v>3</v>
      </c>
      <c r="P135" s="22" t="str">
        <f>IF(Q135&lt;&gt;"",":","")</f>
        <v>:</v>
      </c>
      <c r="Q135" s="23">
        <f>IF('Gr 13'!$G$15&lt;&gt;"",'Gr 13'!$G$15,"")</f>
        <v>0</v>
      </c>
      <c r="R135" s="21">
        <f>IF('Gr 13'!$E$10&lt;&gt;"",'Gr 13'!$E$10,"")</f>
        <v>3</v>
      </c>
      <c r="S135" s="22" t="str">
        <f>IF(T135&lt;&gt;"",":","")</f>
        <v>:</v>
      </c>
      <c r="T135" s="23">
        <f>IF('Gr 13'!$G$10&lt;&gt;"",'Gr 13'!$G$10,"")</f>
        <v>0</v>
      </c>
      <c r="U135" s="21" t="str">
        <f>IF('Gr 13'!$E$5&lt;&gt;"",'Gr 13'!$E$5,"")</f>
        <v/>
      </c>
      <c r="V135" s="22" t="str">
        <f t="shared" si="183"/>
        <v/>
      </c>
      <c r="W135" s="23" t="str">
        <f>IF('Gr 13'!$G$5&lt;&gt;"",'Gr 13'!$G$5,"")</f>
        <v/>
      </c>
      <c r="X135" s="21">
        <f>IF('Gr 13'!$E$20&lt;&gt;"",'Gr 13'!$E$20,"")</f>
        <v>3</v>
      </c>
      <c r="Y135" s="22" t="str">
        <f t="shared" si="184"/>
        <v>:</v>
      </c>
      <c r="Z135" s="23">
        <f>IF('Gr 13'!$G$20&lt;&gt;"",'Gr 13'!$G$20,"")</f>
        <v>1</v>
      </c>
      <c r="AA135" s="24">
        <f t="shared" ref="AA135:AA141" si="187">IF(C135&gt;E135,1)+IF(F135&gt;H135,1)+IF(I135&gt;K135,1)+IF(L135&gt;N135,1)+IF(O135&gt;Q135,1)+IF(R135&gt;T135,1)+IF(U135&gt;W135,1)+IF(X135&gt;Z135,1)</f>
        <v>6</v>
      </c>
      <c r="AB135" s="25" t="str">
        <f t="shared" ref="AB135:AB141" si="188">IF(AC135&lt;&gt;"",":","")</f>
        <v>:</v>
      </c>
      <c r="AC135" s="26">
        <f t="shared" ref="AC135:AC141" si="189">IF(E135&gt;C135,1)+IF(H135&gt;F135,1)+IF(K135&gt;I135,1)+IF(N135&gt;L135,1)+IF(Q135&gt;O135,1)+IF(T135&gt;R135,1)+IF(W135&gt;U135,1)+IF(Z135&gt;X135,1)</f>
        <v>0</v>
      </c>
      <c r="AD135" s="27">
        <f t="shared" ref="AD135:AD141" si="190">SUM(C135,F135,I135,L135,O135,R135,U135,X135)</f>
        <v>18</v>
      </c>
      <c r="AE135" s="28" t="s">
        <v>11</v>
      </c>
      <c r="AF135" s="25">
        <f t="shared" ref="AF135:AF141" si="191">SUM(E135,H135,K135,N135,Q135,T135,W135,Z135)</f>
        <v>2</v>
      </c>
      <c r="AG135" s="29">
        <f>IF(AA135+AC135&gt;0,RANK(sonuc!AI135,sonuc!AI$134:AI$141),"")</f>
        <v>1</v>
      </c>
      <c r="AH135" s="138" t="e">
        <f t="shared" si="186"/>
        <v>#N/A</v>
      </c>
      <c r="AI135" s="78">
        <f>(sonuc!AA135*1000+sonuc!AC135*200+(sonuc!AD135-sonuc!AF135)*20)</f>
        <v>6320</v>
      </c>
      <c r="AJ135" s="131">
        <f>IF(AA135+AC135&gt;0,sonuc!AA135+sonuc!AC135,"")</f>
        <v>6</v>
      </c>
    </row>
    <row r="136" spans="1:36" ht="18.75">
      <c r="A136" s="130">
        <v>3</v>
      </c>
      <c r="B136" s="195" t="s">
        <v>128</v>
      </c>
      <c r="C136" s="19">
        <f>+K134</f>
        <v>3</v>
      </c>
      <c r="D136" s="30" t="str">
        <f>IF(E136&lt;&gt;"",":","")</f>
        <v>:</v>
      </c>
      <c r="E136" s="20">
        <f>+I134</f>
        <v>0</v>
      </c>
      <c r="F136" s="21">
        <f>+K135</f>
        <v>0</v>
      </c>
      <c r="G136" s="22" t="str">
        <f t="shared" ref="G136:G141" si="192">IF(H136&lt;&gt;"",":","")</f>
        <v>:</v>
      </c>
      <c r="H136" s="23">
        <f>+I135</f>
        <v>3</v>
      </c>
      <c r="I136" s="56"/>
      <c r="J136" s="57"/>
      <c r="K136" s="58"/>
      <c r="L136" s="21">
        <f>IF('Gr 13'!$P$11&lt;&gt;"",'Gr 13'!$P$11,"")</f>
        <v>3</v>
      </c>
      <c r="M136" s="22" t="str">
        <f>IF($N$6&lt;&gt;"",":","")</f>
        <v>:</v>
      </c>
      <c r="N136" s="23">
        <f>IF('Gr 13'!$N$11&lt;&gt;"",'Gr 13'!$N$11,"")</f>
        <v>2</v>
      </c>
      <c r="O136" s="21">
        <f>IF('Gr 13'!$E$11&lt;&gt;"",'Gr 13'!$E$11,"")</f>
        <v>3</v>
      </c>
      <c r="P136" s="22" t="str">
        <f>IF(Q136&lt;&gt;"",":","")</f>
        <v>:</v>
      </c>
      <c r="Q136" s="23">
        <f>IF('Gr 13'!$G$11&lt;&gt;"",'Gr 13'!$G$11,"")</f>
        <v>0</v>
      </c>
      <c r="R136" s="21">
        <f>IF('Gr 13'!$E$6&lt;&gt;"",'Gr 13'!$E$6,"")</f>
        <v>3</v>
      </c>
      <c r="S136" s="22" t="str">
        <f>IF(T136&lt;&gt;"",":","")</f>
        <v>:</v>
      </c>
      <c r="T136" s="23">
        <f>IF('Gr 13'!$G$6&lt;&gt;"",'Gr 13'!$G$6,"")</f>
        <v>0</v>
      </c>
      <c r="U136" s="21" t="str">
        <f>IF('Gr 13'!$E$21&lt;&gt;"",'Gr 13'!$E$21,"")</f>
        <v/>
      </c>
      <c r="V136" s="22" t="str">
        <f t="shared" si="183"/>
        <v/>
      </c>
      <c r="W136" s="23" t="str">
        <f>IF('Gr 13'!$G$21&lt;&gt;"",'Gr 13'!$G$21,"")</f>
        <v/>
      </c>
      <c r="X136" s="21">
        <f>IF('Gr 13'!$E$16&lt;&gt;"",'Gr 13'!$E$16,"")</f>
        <v>3</v>
      </c>
      <c r="Y136" s="22" t="str">
        <f t="shared" si="184"/>
        <v>:</v>
      </c>
      <c r="Z136" s="23">
        <f>IF('Gr 13'!$G$16&lt;&gt;"",'Gr 13'!$G$16,"")</f>
        <v>2</v>
      </c>
      <c r="AA136" s="24">
        <f t="shared" si="187"/>
        <v>5</v>
      </c>
      <c r="AB136" s="25" t="str">
        <f t="shared" si="188"/>
        <v>:</v>
      </c>
      <c r="AC136" s="26">
        <f t="shared" si="189"/>
        <v>1</v>
      </c>
      <c r="AD136" s="27">
        <f t="shared" si="190"/>
        <v>15</v>
      </c>
      <c r="AE136" s="28" t="s">
        <v>11</v>
      </c>
      <c r="AF136" s="25">
        <f t="shared" si="191"/>
        <v>7</v>
      </c>
      <c r="AG136" s="29">
        <f>IF(AA136+AC136&gt;0,RANK(sonuc!AI136,sonuc!AI$134:AI$141),"")</f>
        <v>2</v>
      </c>
      <c r="AH136" s="138" t="e">
        <f t="shared" si="186"/>
        <v>#N/A</v>
      </c>
      <c r="AI136" s="78">
        <f>(sonuc!AA136*1000+sonuc!AC136*200+(sonuc!AD136-sonuc!AF136)*20)</f>
        <v>5360</v>
      </c>
      <c r="AJ136" s="131">
        <f>IF(AA136+AC136&gt;0,sonuc!AA136+sonuc!AC136,"")</f>
        <v>6</v>
      </c>
    </row>
    <row r="137" spans="1:36" ht="18.75">
      <c r="A137" s="130">
        <v>4</v>
      </c>
      <c r="B137" s="195" t="s">
        <v>127</v>
      </c>
      <c r="C137" s="19">
        <f>+N134</f>
        <v>2</v>
      </c>
      <c r="D137" s="22" t="str">
        <f>IF(E137&lt;&gt;"",":","")</f>
        <v>:</v>
      </c>
      <c r="E137" s="20">
        <f>+L134</f>
        <v>3</v>
      </c>
      <c r="F137" s="19">
        <f>+N135</f>
        <v>1</v>
      </c>
      <c r="G137" s="22" t="str">
        <f t="shared" si="192"/>
        <v>:</v>
      </c>
      <c r="H137" s="20">
        <f>+L135</f>
        <v>3</v>
      </c>
      <c r="I137" s="19">
        <f>+N136</f>
        <v>2</v>
      </c>
      <c r="J137" s="22" t="str">
        <f t="shared" ref="J137:J141" si="193">IF(K137&lt;&gt;"",":","")</f>
        <v>:</v>
      </c>
      <c r="K137" s="20">
        <f>+L136</f>
        <v>3</v>
      </c>
      <c r="L137" s="56"/>
      <c r="M137" s="57"/>
      <c r="N137" s="58"/>
      <c r="O137" s="21">
        <f>IF('Gr 13'!$E$7&lt;&gt;"",'Gr 13'!$E$7,"")</f>
        <v>3</v>
      </c>
      <c r="P137" s="22" t="str">
        <f>IF(Q137&lt;&gt;"",":","")</f>
        <v>:</v>
      </c>
      <c r="Q137" s="23">
        <f>IF('Gr 13'!$G$7&lt;&gt;"",'Gr 13'!$G$7,"")</f>
        <v>1</v>
      </c>
      <c r="R137" s="21">
        <f>IF('Gr 13'!$E$22&lt;&gt;"",'Gr 13'!$E$22,"")</f>
        <v>3</v>
      </c>
      <c r="S137" s="22" t="str">
        <f>IF(T137&lt;&gt;"",":","")</f>
        <v>:</v>
      </c>
      <c r="T137" s="23">
        <f>IF('Gr 13'!$G$22&lt;&gt;"",'Gr 13'!$G$22,"")</f>
        <v>0</v>
      </c>
      <c r="U137" s="21" t="str">
        <f>IF('Gr 13'!$E$17&lt;&gt;"",'Gr 13'!$E$17,"")</f>
        <v/>
      </c>
      <c r="V137" s="22" t="str">
        <f t="shared" si="183"/>
        <v/>
      </c>
      <c r="W137" s="23" t="str">
        <f>IF('Gr 13'!$G$17&lt;&gt;"",'Gr 13'!$G$17,"")</f>
        <v/>
      </c>
      <c r="X137" s="21">
        <f>IF('Gr 13'!$E$12&lt;&gt;"",'Gr 13'!$E$12,"")</f>
        <v>1</v>
      </c>
      <c r="Y137" s="22" t="str">
        <f t="shared" si="184"/>
        <v>:</v>
      </c>
      <c r="Z137" s="23">
        <f>IF('Gr 13'!$G$12&lt;&gt;"",'Gr 13'!$G$12,"")</f>
        <v>3</v>
      </c>
      <c r="AA137" s="24">
        <f t="shared" si="187"/>
        <v>2</v>
      </c>
      <c r="AB137" s="25" t="str">
        <f t="shared" si="188"/>
        <v>:</v>
      </c>
      <c r="AC137" s="26">
        <f t="shared" si="189"/>
        <v>4</v>
      </c>
      <c r="AD137" s="27">
        <f t="shared" si="190"/>
        <v>12</v>
      </c>
      <c r="AE137" s="28" t="s">
        <v>11</v>
      </c>
      <c r="AF137" s="25">
        <f t="shared" si="191"/>
        <v>13</v>
      </c>
      <c r="AG137" s="29">
        <f>IF(AA137+AC137&gt;0,RANK(sonuc!AI137,sonuc!AI$134:AI$141),"")</f>
        <v>5</v>
      </c>
      <c r="AH137" s="138" t="e">
        <f t="shared" si="186"/>
        <v>#N/A</v>
      </c>
      <c r="AI137" s="78">
        <f>(sonuc!AA137*1000+sonuc!AC137*200+(sonuc!AD137-sonuc!AF137)*20)</f>
        <v>2780</v>
      </c>
      <c r="AJ137" s="131">
        <f>IF(AA137+AC137&gt;0,sonuc!AA137+sonuc!AC137,"")</f>
        <v>6</v>
      </c>
    </row>
    <row r="138" spans="1:36" ht="18.75">
      <c r="A138" s="130">
        <v>5</v>
      </c>
      <c r="B138" s="195" t="s">
        <v>192</v>
      </c>
      <c r="C138" s="19">
        <f>+Q134</f>
        <v>1</v>
      </c>
      <c r="D138" s="31" t="str">
        <f t="shared" ref="D138:D141" si="194">IF(E138&lt;&gt;"",":","")</f>
        <v>:</v>
      </c>
      <c r="E138" s="20">
        <f>+O134</f>
        <v>3</v>
      </c>
      <c r="F138" s="21">
        <f>+Q135</f>
        <v>0</v>
      </c>
      <c r="G138" s="22" t="str">
        <f t="shared" si="192"/>
        <v>:</v>
      </c>
      <c r="H138" s="23">
        <f>+O135</f>
        <v>3</v>
      </c>
      <c r="I138" s="21">
        <f>+Q136</f>
        <v>0</v>
      </c>
      <c r="J138" s="22" t="str">
        <f t="shared" si="193"/>
        <v>:</v>
      </c>
      <c r="K138" s="20">
        <f>+O136</f>
        <v>3</v>
      </c>
      <c r="L138" s="21">
        <f>+Q137</f>
        <v>1</v>
      </c>
      <c r="M138" s="22" t="str">
        <f t="shared" ref="M138:M141" si="195">IF(N138&lt;&gt;"",":","")</f>
        <v>:</v>
      </c>
      <c r="N138" s="23">
        <f>+O137</f>
        <v>3</v>
      </c>
      <c r="O138" s="56"/>
      <c r="P138" s="57"/>
      <c r="Q138" s="58"/>
      <c r="R138" s="21">
        <f>IF('Gr 13'!$N$7&lt;&gt;"",'Gr 13'!$N$7,"")</f>
        <v>1</v>
      </c>
      <c r="S138" s="22" t="str">
        <f>IF(T138&lt;&gt;"",":","")</f>
        <v>:</v>
      </c>
      <c r="T138" s="23">
        <f>IF('Gr 13'!$P$7&lt;&gt;"",'Gr 13'!$P$7,"")</f>
        <v>3</v>
      </c>
      <c r="U138" s="21" t="str">
        <f>IF('Gr 13'!$P$12&lt;&gt;"",'Gr 13'!$P$12,"")</f>
        <v/>
      </c>
      <c r="V138" s="22" t="str">
        <f t="shared" si="183"/>
        <v/>
      </c>
      <c r="W138" s="23" t="str">
        <f>IF('Gr 13'!$N$12&lt;&gt;"",'Gr 13'!$N$12,"")</f>
        <v/>
      </c>
      <c r="X138" s="21">
        <f>IF('Gr 13'!$P$16&lt;&gt;"",'Gr 13'!$P$16,"")</f>
        <v>0</v>
      </c>
      <c r="Y138" s="22" t="str">
        <f t="shared" si="184"/>
        <v>:</v>
      </c>
      <c r="Z138" s="23">
        <f>IF('Gr 13'!$N$16&lt;&gt;"",'Gr 13'!$N$16,"")</f>
        <v>3</v>
      </c>
      <c r="AA138" s="24">
        <f t="shared" si="187"/>
        <v>0</v>
      </c>
      <c r="AB138" s="25" t="str">
        <f t="shared" si="188"/>
        <v>:</v>
      </c>
      <c r="AC138" s="26">
        <f t="shared" si="189"/>
        <v>6</v>
      </c>
      <c r="AD138" s="27">
        <f t="shared" si="190"/>
        <v>3</v>
      </c>
      <c r="AE138" s="28" t="s">
        <v>11</v>
      </c>
      <c r="AF138" s="25">
        <f t="shared" si="191"/>
        <v>18</v>
      </c>
      <c r="AG138" s="29">
        <f>IF(AA138+AC138&gt;0,RANK(sonuc!AI138,sonuc!AI$134:AI$141),"")</f>
        <v>7</v>
      </c>
      <c r="AH138" s="138" t="e">
        <f t="shared" si="186"/>
        <v>#N/A</v>
      </c>
      <c r="AI138" s="78">
        <f>(sonuc!AA138*1000+sonuc!AC138*200+(sonuc!AD138-sonuc!AF138)*20)</f>
        <v>900</v>
      </c>
      <c r="AJ138" s="131">
        <f>IF(AA138+AC138&gt;0,sonuc!AA138+sonuc!AC138,"")</f>
        <v>6</v>
      </c>
    </row>
    <row r="139" spans="1:36" ht="18.75">
      <c r="A139" s="130">
        <v>6</v>
      </c>
      <c r="B139" s="195" t="s">
        <v>64</v>
      </c>
      <c r="C139" s="19">
        <f>+T134</f>
        <v>1</v>
      </c>
      <c r="D139" s="22" t="str">
        <f t="shared" si="194"/>
        <v>:</v>
      </c>
      <c r="E139" s="20">
        <f>+R134</f>
        <v>3</v>
      </c>
      <c r="F139" s="19">
        <f>+T135</f>
        <v>0</v>
      </c>
      <c r="G139" s="22" t="str">
        <f t="shared" si="192"/>
        <v>:</v>
      </c>
      <c r="H139" s="20">
        <f>+R135</f>
        <v>3</v>
      </c>
      <c r="I139" s="19">
        <f>+T136</f>
        <v>0</v>
      </c>
      <c r="J139" s="22" t="str">
        <f t="shared" si="193"/>
        <v>:</v>
      </c>
      <c r="K139" s="20">
        <f>+R136</f>
        <v>3</v>
      </c>
      <c r="L139" s="19">
        <f>+T137</f>
        <v>0</v>
      </c>
      <c r="M139" s="22" t="str">
        <f>IF(N139&lt;&gt;"",":","")</f>
        <v>:</v>
      </c>
      <c r="N139" s="20">
        <f>+R137</f>
        <v>3</v>
      </c>
      <c r="O139" s="19">
        <f>+T138</f>
        <v>3</v>
      </c>
      <c r="P139" s="22" t="str">
        <f t="shared" ref="P139:P141" si="196">IF(Q139&lt;&gt;"",":","")</f>
        <v>:</v>
      </c>
      <c r="Q139" s="20">
        <f>+R138</f>
        <v>1</v>
      </c>
      <c r="R139" s="56"/>
      <c r="S139" s="57"/>
      <c r="T139" s="58"/>
      <c r="U139" s="21" t="str">
        <f>IF('Gr 13'!$P$17&lt;&gt;"",'Gr 13'!$P$17,"")</f>
        <v/>
      </c>
      <c r="V139" s="22" t="str">
        <f t="shared" si="183"/>
        <v/>
      </c>
      <c r="W139" s="23" t="str">
        <f>IF('Gr 13'!$N$17&lt;&gt;"",'Gr 13'!$N$17,"")</f>
        <v/>
      </c>
      <c r="X139" s="21">
        <f>IF('Gr 13'!$P$10&lt;&gt;"",'Gr 13'!$P$10,"")</f>
        <v>0</v>
      </c>
      <c r="Y139" s="22" t="str">
        <f t="shared" si="184"/>
        <v>:</v>
      </c>
      <c r="Z139" s="23">
        <f>IF('Gr 13'!$N$10&lt;&gt;"",'Gr 13'!$N$10,"")</f>
        <v>3</v>
      </c>
      <c r="AA139" s="24">
        <f t="shared" si="187"/>
        <v>1</v>
      </c>
      <c r="AB139" s="25" t="str">
        <f t="shared" si="188"/>
        <v>:</v>
      </c>
      <c r="AC139" s="26">
        <f t="shared" si="189"/>
        <v>5</v>
      </c>
      <c r="AD139" s="27">
        <f t="shared" si="190"/>
        <v>4</v>
      </c>
      <c r="AE139" s="28" t="s">
        <v>11</v>
      </c>
      <c r="AF139" s="25">
        <f t="shared" si="191"/>
        <v>16</v>
      </c>
      <c r="AG139" s="29">
        <f>IF(AA139+AC139&gt;0,RANK(sonuc!AI139,sonuc!AI$134:AI$141),"")</f>
        <v>6</v>
      </c>
      <c r="AH139" s="138" t="e">
        <f t="shared" si="186"/>
        <v>#N/A</v>
      </c>
      <c r="AI139" s="78">
        <f>(sonuc!AA139*1000+sonuc!AC139*200+(sonuc!AD139-sonuc!AF139)*20)</f>
        <v>1760</v>
      </c>
      <c r="AJ139" s="131">
        <f>IF(AA139+AC139&gt;0,sonuc!AA139+sonuc!AC139,"")</f>
        <v>6</v>
      </c>
    </row>
    <row r="140" spans="1:36" ht="18.75">
      <c r="A140" s="130">
        <v>7</v>
      </c>
      <c r="B140" s="195"/>
      <c r="C140" s="19" t="str">
        <f>+W134</f>
        <v/>
      </c>
      <c r="D140" s="31" t="str">
        <f t="shared" si="194"/>
        <v/>
      </c>
      <c r="E140" s="20" t="str">
        <f>+U134</f>
        <v/>
      </c>
      <c r="F140" s="21" t="str">
        <f>+W135</f>
        <v/>
      </c>
      <c r="G140" s="22" t="str">
        <f t="shared" si="192"/>
        <v/>
      </c>
      <c r="H140" s="23" t="str">
        <f>+U135</f>
        <v/>
      </c>
      <c r="I140" s="21" t="str">
        <f>+W136</f>
        <v/>
      </c>
      <c r="J140" s="22" t="str">
        <f t="shared" si="193"/>
        <v/>
      </c>
      <c r="K140" s="23" t="str">
        <f>+U136</f>
        <v/>
      </c>
      <c r="L140" s="21" t="str">
        <f>+W137</f>
        <v/>
      </c>
      <c r="M140" s="22" t="str">
        <f t="shared" si="195"/>
        <v/>
      </c>
      <c r="N140" s="23" t="str">
        <f>+U137</f>
        <v/>
      </c>
      <c r="O140" s="21" t="str">
        <f>+W138</f>
        <v/>
      </c>
      <c r="P140" s="22" t="str">
        <f t="shared" si="196"/>
        <v/>
      </c>
      <c r="Q140" s="23" t="str">
        <f>+U138</f>
        <v/>
      </c>
      <c r="R140" s="21" t="str">
        <f>+W139</f>
        <v/>
      </c>
      <c r="S140" s="22" t="str">
        <f t="shared" ref="S140:S141" si="197">IF(T140&lt;&gt;"",":","")</f>
        <v/>
      </c>
      <c r="T140" s="23" t="str">
        <f>+U139</f>
        <v/>
      </c>
      <c r="U140" s="56"/>
      <c r="V140" s="57"/>
      <c r="W140" s="58"/>
      <c r="X140" s="21" t="str">
        <f>IF('Gr 13'!$P$6&lt;&gt;"",'Gr 13'!$P$6,"")</f>
        <v/>
      </c>
      <c r="Y140" s="22" t="str">
        <f t="shared" si="184"/>
        <v/>
      </c>
      <c r="Z140" s="23" t="str">
        <f>IF('Gr 13'!$N$6&lt;&gt;"",'Gr 13'!$N$6,"")</f>
        <v/>
      </c>
      <c r="AA140" s="24">
        <f t="shared" si="187"/>
        <v>0</v>
      </c>
      <c r="AB140" s="25" t="str">
        <f t="shared" si="188"/>
        <v>:</v>
      </c>
      <c r="AC140" s="26">
        <f t="shared" si="189"/>
        <v>0</v>
      </c>
      <c r="AD140" s="27">
        <f t="shared" si="190"/>
        <v>0</v>
      </c>
      <c r="AE140" s="28" t="s">
        <v>11</v>
      </c>
      <c r="AF140" s="25">
        <f t="shared" si="191"/>
        <v>0</v>
      </c>
      <c r="AG140" s="29" t="str">
        <f>IF(AA140+AC140&gt;0,RANK(sonuc!AI140,sonuc!AI$134:AI$141),"")</f>
        <v/>
      </c>
      <c r="AH140" s="138" t="e">
        <f t="shared" si="186"/>
        <v>#N/A</v>
      </c>
      <c r="AI140" s="78">
        <f>(sonuc!AA140*1000+sonuc!AC140*200+(sonuc!AD140-sonuc!AF140)*20)</f>
        <v>0</v>
      </c>
      <c r="AJ140" s="131" t="str">
        <f>IF(AA140+AC140&gt;0,sonuc!AA140+sonuc!AC140,"")</f>
        <v/>
      </c>
    </row>
    <row r="141" spans="1:36" ht="19.5" thickBot="1">
      <c r="A141" s="134">
        <v>8</v>
      </c>
      <c r="B141" s="195" t="s">
        <v>193</v>
      </c>
      <c r="C141" s="79">
        <f>+Z134</f>
        <v>3</v>
      </c>
      <c r="D141" s="80" t="str">
        <f t="shared" si="194"/>
        <v>:</v>
      </c>
      <c r="E141" s="81">
        <f>+X134</f>
        <v>0</v>
      </c>
      <c r="F141" s="79">
        <f>+Z135</f>
        <v>1</v>
      </c>
      <c r="G141" s="80" t="str">
        <f t="shared" si="192"/>
        <v>:</v>
      </c>
      <c r="H141" s="81">
        <f>+X135</f>
        <v>3</v>
      </c>
      <c r="I141" s="79">
        <f>+Z136</f>
        <v>2</v>
      </c>
      <c r="J141" s="80" t="str">
        <f t="shared" si="193"/>
        <v>:</v>
      </c>
      <c r="K141" s="81">
        <f>+X136</f>
        <v>3</v>
      </c>
      <c r="L141" s="79">
        <f>+Z137</f>
        <v>3</v>
      </c>
      <c r="M141" s="80" t="str">
        <f t="shared" si="195"/>
        <v>:</v>
      </c>
      <c r="N141" s="81">
        <f>+X137</f>
        <v>1</v>
      </c>
      <c r="O141" s="79">
        <f>+Z138</f>
        <v>3</v>
      </c>
      <c r="P141" s="80" t="str">
        <f t="shared" si="196"/>
        <v>:</v>
      </c>
      <c r="Q141" s="81">
        <f>+X138</f>
        <v>0</v>
      </c>
      <c r="R141" s="79">
        <f>+Z139</f>
        <v>3</v>
      </c>
      <c r="S141" s="80" t="str">
        <f t="shared" si="197"/>
        <v>:</v>
      </c>
      <c r="T141" s="81">
        <f>+X139</f>
        <v>0</v>
      </c>
      <c r="U141" s="79" t="str">
        <f>+Z140</f>
        <v/>
      </c>
      <c r="V141" s="80" t="str">
        <f>IF(W141&lt;&gt;"",":","")</f>
        <v/>
      </c>
      <c r="W141" s="81" t="str">
        <f>+X140</f>
        <v/>
      </c>
      <c r="X141" s="82"/>
      <c r="Y141" s="83"/>
      <c r="Z141" s="84"/>
      <c r="AA141" s="85">
        <f t="shared" si="187"/>
        <v>4</v>
      </c>
      <c r="AB141" s="86" t="str">
        <f t="shared" si="188"/>
        <v>:</v>
      </c>
      <c r="AC141" s="87">
        <f t="shared" si="189"/>
        <v>2</v>
      </c>
      <c r="AD141" s="88">
        <f t="shared" si="190"/>
        <v>15</v>
      </c>
      <c r="AE141" s="89" t="s">
        <v>11</v>
      </c>
      <c r="AF141" s="86">
        <f t="shared" si="191"/>
        <v>7</v>
      </c>
      <c r="AG141" s="90">
        <f>IF(AA141+AC141&gt;0,RANK(sonuc!AI141,sonuc!AI$134:AI$141),"")</f>
        <v>3</v>
      </c>
      <c r="AH141" s="139" t="e">
        <f t="shared" si="186"/>
        <v>#N/A</v>
      </c>
      <c r="AI141" s="91">
        <f>(sonuc!AA141*1000+sonuc!AC141*200+(sonuc!AD141-sonuc!AF141)*20)</f>
        <v>4560</v>
      </c>
      <c r="AJ141" s="131">
        <f>IF(AA141+AC141&gt;0,sonuc!AA141+sonuc!AC141,"")</f>
        <v>6</v>
      </c>
    </row>
    <row r="142" spans="1:36" ht="19.5" thickBot="1">
      <c r="A142" s="206" t="s">
        <v>69</v>
      </c>
      <c r="B142" s="207"/>
      <c r="C142" s="208"/>
      <c r="D142" s="208"/>
      <c r="E142" s="208"/>
      <c r="F142" s="208"/>
      <c r="G142" s="208"/>
      <c r="H142" s="208"/>
      <c r="I142" s="208"/>
      <c r="J142" s="208"/>
      <c r="K142" s="208"/>
      <c r="L142" s="208"/>
      <c r="M142" s="208"/>
      <c r="N142" s="208"/>
      <c r="O142" s="208"/>
      <c r="P142" s="208"/>
      <c r="Q142" s="208"/>
      <c r="R142" s="208"/>
      <c r="S142" s="208"/>
      <c r="T142" s="208"/>
      <c r="U142" s="208"/>
      <c r="V142" s="208"/>
      <c r="W142" s="208"/>
      <c r="X142" s="208"/>
      <c r="Y142" s="208"/>
      <c r="Z142" s="208"/>
      <c r="AA142" s="208"/>
      <c r="AB142" s="208"/>
      <c r="AC142" s="208"/>
      <c r="AD142" s="208"/>
      <c r="AE142" s="208"/>
      <c r="AF142" s="208"/>
      <c r="AG142" s="208"/>
      <c r="AH142" s="208"/>
      <c r="AI142" s="209"/>
      <c r="AJ142" s="131"/>
    </row>
    <row r="143" spans="1:36" ht="15.75">
      <c r="A143" s="128" t="s">
        <v>0</v>
      </c>
      <c r="B143" s="129" t="s">
        <v>1</v>
      </c>
      <c r="C143" s="210">
        <v>1</v>
      </c>
      <c r="D143" s="211"/>
      <c r="E143" s="212"/>
      <c r="F143" s="210">
        <v>2</v>
      </c>
      <c r="G143" s="211"/>
      <c r="H143" s="212"/>
      <c r="I143" s="210">
        <v>3</v>
      </c>
      <c r="J143" s="211"/>
      <c r="K143" s="212"/>
      <c r="L143" s="210">
        <v>4</v>
      </c>
      <c r="M143" s="211"/>
      <c r="N143" s="212"/>
      <c r="O143" s="210">
        <v>5</v>
      </c>
      <c r="P143" s="211"/>
      <c r="Q143" s="212"/>
      <c r="R143" s="210">
        <v>6</v>
      </c>
      <c r="S143" s="211"/>
      <c r="T143" s="212"/>
      <c r="U143" s="210">
        <v>7</v>
      </c>
      <c r="V143" s="211"/>
      <c r="W143" s="212"/>
      <c r="X143" s="210">
        <v>8</v>
      </c>
      <c r="Y143" s="211"/>
      <c r="Z143" s="212"/>
      <c r="AA143" s="213" t="s">
        <v>10</v>
      </c>
      <c r="AB143" s="214"/>
      <c r="AC143" s="215"/>
      <c r="AD143" s="213" t="s">
        <v>48</v>
      </c>
      <c r="AE143" s="214"/>
      <c r="AF143" s="216"/>
      <c r="AG143" s="140" t="s">
        <v>33</v>
      </c>
      <c r="AH143" s="34" t="e">
        <f>AH133</f>
        <v>#REF!</v>
      </c>
      <c r="AI143" s="92" t="s">
        <v>51</v>
      </c>
      <c r="AJ143" s="135" t="s">
        <v>52</v>
      </c>
    </row>
    <row r="144" spans="1:36" ht="18.75">
      <c r="A144" s="130">
        <v>1</v>
      </c>
      <c r="B144" s="32"/>
      <c r="C144" s="56"/>
      <c r="D144" s="57"/>
      <c r="E144" s="58"/>
      <c r="F144" s="21" t="str">
        <f>IF('Gr 14'!$N$9&lt;&gt;"",'Gr 14'!$N$9,"")</f>
        <v/>
      </c>
      <c r="G144" s="22" t="str">
        <f>IF(H144&lt;&gt;"",":","")</f>
        <v/>
      </c>
      <c r="H144" s="23" t="str">
        <f>IF('Gr 14'!$P$9&lt;&gt;"",'Gr 14'!$P$9,"")</f>
        <v/>
      </c>
      <c r="I144" s="21" t="str">
        <f>IF('Gr 14'!$N$14&lt;&gt;"",'Gr 14'!$N$14,"")</f>
        <v/>
      </c>
      <c r="J144" s="22" t="str">
        <f>IF(K144&lt;&gt;"",":","")</f>
        <v/>
      </c>
      <c r="K144" s="23" t="str">
        <f>IF('Gr 14'!$P$14&lt;&gt;"",'Gr 14'!$P$14,"")</f>
        <v/>
      </c>
      <c r="L144" s="21" t="str">
        <f>IF('Gr 14'!$N$4&lt;&gt;"",'Gr 14'!$N$4,"")</f>
        <v/>
      </c>
      <c r="M144" s="22" t="str">
        <f>IF($N$4&lt;&gt;"",":","")</f>
        <v>:</v>
      </c>
      <c r="N144" s="23" t="str">
        <f>IF('Gr 14'!$P$4&lt;&gt;"",'Gr 14'!$P$4,"")</f>
        <v/>
      </c>
      <c r="O144" s="21" t="str">
        <f>IF('Gr 14'!$E$19&lt;&gt;"",'Gr 14'!$E$19,"")</f>
        <v/>
      </c>
      <c r="P144" s="22" t="str">
        <f>IF(Q144&lt;&gt;"",":","")</f>
        <v/>
      </c>
      <c r="Q144" s="23" t="str">
        <f>IF('Gr 14'!$G$19&lt;&gt;"",'Gr 14'!$G$19,"")</f>
        <v/>
      </c>
      <c r="R144" s="21" t="str">
        <f>IF('Gr 14'!$E$14&lt;&gt;"",'Gr 14'!$E$14,"")</f>
        <v/>
      </c>
      <c r="S144" s="22" t="str">
        <f>IF(T144&lt;&gt;"",":","")</f>
        <v/>
      </c>
      <c r="T144" s="23" t="str">
        <f>IF('Gr 14'!$G$14&lt;&gt;"",'Gr 14'!$G$14,"")</f>
        <v/>
      </c>
      <c r="U144" s="21" t="str">
        <f>IF('Gr 14'!$E$9&lt;&gt;"",'Gr 14'!$E$9,"")</f>
        <v/>
      </c>
      <c r="V144" s="22" t="str">
        <f t="shared" ref="V144:V149" si="198">IF(W144&lt;&gt;"",":","")</f>
        <v/>
      </c>
      <c r="W144" s="23" t="str">
        <f>IF('Gr 14'!$G$9&lt;&gt;"",'Gr 14'!$G$9,"")</f>
        <v/>
      </c>
      <c r="X144" s="21" t="str">
        <f>IF('Gr 14'!$E$4&lt;&gt;"",'Gr 14'!$E$4,"")</f>
        <v/>
      </c>
      <c r="Y144" s="22" t="str">
        <f t="shared" ref="Y144:Y150" si="199">IF(Z144&lt;&gt;"",":","")</f>
        <v/>
      </c>
      <c r="Z144" s="23" t="str">
        <f>IF('Gr 14'!$G$4&lt;&gt;"",'Gr 14'!$G$4,"")</f>
        <v/>
      </c>
      <c r="AA144" s="24">
        <f>IF(C144&gt;E144,1)+IF(F144&gt;H144,1)+IF(I144&gt;K144,1)+IF(L144&gt;N144,1)+IF(O144&gt;Q144,1)+IF(R144&gt;T144,1)+IF(U144&gt;W144,1)+IF(X144&gt;Z144,1)</f>
        <v>0</v>
      </c>
      <c r="AB144" s="25" t="str">
        <f t="shared" ref="AB144:AB151" si="200">IF(AC144&lt;&gt;"",":","")</f>
        <v>:</v>
      </c>
      <c r="AC144" s="26">
        <f>IF(E144&gt;C144,1)+IF(H144&gt;F144,1)+IF(K144&gt;I144,1)+IF(N144&gt;L144,1)+IF(Q144&gt;O144,1)+IF(T144&gt;R144,1)+IF(W144&gt;U144,1)+IF(Z144&gt;X144,1)</f>
        <v>0</v>
      </c>
      <c r="AD144" s="27">
        <f>SUM(C144,F144,I144,L144,O144,R144,U144,X144)</f>
        <v>0</v>
      </c>
      <c r="AE144" s="28" t="s">
        <v>11</v>
      </c>
      <c r="AF144" s="25">
        <f>SUM(E144,H144,K144,N144,Q144,T144,W144,Z144)</f>
        <v>0</v>
      </c>
      <c r="AG144" s="29" t="str">
        <f>IF(AA144+AC144&gt;0,RANK(sonuc!AI144,sonuc!AI$134:AI$141),"")</f>
        <v/>
      </c>
      <c r="AH144" s="138" t="e">
        <f t="shared" ref="AH144:AH151" si="201">RANK(AK144,AK$4:AK$11)</f>
        <v>#N/A</v>
      </c>
      <c r="AI144" s="78">
        <f>(sonuc!AA144*1000+sonuc!AC144*200+(sonuc!AD144-sonuc!AF144)*20)</f>
        <v>0</v>
      </c>
      <c r="AJ144" s="131" t="str">
        <f>IF(AA144+AC144&gt;0,sonuc!AA144+sonuc!AC144,"")</f>
        <v/>
      </c>
    </row>
    <row r="145" spans="1:36" ht="18.75">
      <c r="A145" s="130">
        <v>2</v>
      </c>
      <c r="B145" s="32"/>
      <c r="C145" s="19" t="str">
        <f>+H144</f>
        <v/>
      </c>
      <c r="D145" s="22" t="str">
        <f>IF(E145&lt;&gt;"",":","")</f>
        <v/>
      </c>
      <c r="E145" s="20" t="str">
        <f>+F144</f>
        <v/>
      </c>
      <c r="F145" s="56"/>
      <c r="G145" s="57"/>
      <c r="H145" s="58"/>
      <c r="I145" s="21" t="str">
        <f>IF('Gr 14'!$N$5&lt;&gt;"",'Gr 14'!$N$5,"")</f>
        <v/>
      </c>
      <c r="J145" s="22" t="str">
        <f>IF(K145&lt;&gt;"",":","")</f>
        <v/>
      </c>
      <c r="K145" s="23" t="str">
        <f>IF('Gr 14'!$P$5&lt;&gt;"",'Gr 14'!$P$5,"")</f>
        <v/>
      </c>
      <c r="L145" s="21" t="str">
        <f>IF('Gr 14'!$N$15&lt;&gt;"",'Gr 14'!$N$15,"")</f>
        <v/>
      </c>
      <c r="M145" s="22" t="str">
        <f>IF($N$5&lt;&gt;"",":","")</f>
        <v>:</v>
      </c>
      <c r="N145" s="23" t="str">
        <f>IF('Gr 14'!$P$15&lt;&gt;"",'Gr 14'!$P$15,"")</f>
        <v/>
      </c>
      <c r="O145" s="21" t="str">
        <f>IF('Gr 14'!$E$15&lt;&gt;"",'Gr 14'!$E$15,"")</f>
        <v/>
      </c>
      <c r="P145" s="22" t="str">
        <f>IF(Q145&lt;&gt;"",":","")</f>
        <v/>
      </c>
      <c r="Q145" s="23" t="str">
        <f>IF('Gr 14'!$G$15&lt;&gt;"",'Gr 14'!$G$15,"")</f>
        <v/>
      </c>
      <c r="R145" s="21" t="str">
        <f>IF('Gr 14'!$E$10&lt;&gt;"",'Gr 14'!$E$10,"")</f>
        <v/>
      </c>
      <c r="S145" s="22" t="str">
        <f>IF(T145&lt;&gt;"",":","")</f>
        <v/>
      </c>
      <c r="T145" s="23" t="str">
        <f>IF('Gr 14'!$G$10&lt;&gt;"",'Gr 14'!$G$10,"")</f>
        <v/>
      </c>
      <c r="U145" s="21" t="str">
        <f>IF('Gr 14'!$E$5&lt;&gt;"",'Gr 14'!$E$5,"")</f>
        <v/>
      </c>
      <c r="V145" s="22" t="str">
        <f t="shared" si="198"/>
        <v/>
      </c>
      <c r="W145" s="23" t="str">
        <f>IF('Gr 14'!$G$5&lt;&gt;"",'Gr 14'!$G$5,"")</f>
        <v/>
      </c>
      <c r="X145" s="21" t="str">
        <f>IF('Gr 14'!$E$20&lt;&gt;"",'Gr 14'!$E$20,"")</f>
        <v/>
      </c>
      <c r="Y145" s="22" t="str">
        <f t="shared" si="199"/>
        <v/>
      </c>
      <c r="Z145" s="23" t="str">
        <f>IF('Gr 14'!$G$20&lt;&gt;"",'Gr 14'!$G$20,"")</f>
        <v/>
      </c>
      <c r="AA145" s="24">
        <f t="shared" ref="AA145:AA151" si="202">IF(C145&gt;E145,1)+IF(F145&gt;H145,1)+IF(I145&gt;K145,1)+IF(L145&gt;N145,1)+IF(O145&gt;Q145,1)+IF(R145&gt;T145,1)+IF(U145&gt;W145,1)+IF(X145&gt;Z145,1)</f>
        <v>0</v>
      </c>
      <c r="AB145" s="25" t="str">
        <f t="shared" si="200"/>
        <v>:</v>
      </c>
      <c r="AC145" s="26">
        <f t="shared" ref="AC145:AC151" si="203">IF(E145&gt;C145,1)+IF(H145&gt;F145,1)+IF(K145&gt;I145,1)+IF(N145&gt;L145,1)+IF(Q145&gt;O145,1)+IF(T145&gt;R145,1)+IF(W145&gt;U145,1)+IF(Z145&gt;X145,1)</f>
        <v>0</v>
      </c>
      <c r="AD145" s="27">
        <f t="shared" ref="AD145:AD151" si="204">SUM(C145,F145,I145,L145,O145,R145,U145,X145)</f>
        <v>0</v>
      </c>
      <c r="AE145" s="28" t="s">
        <v>11</v>
      </c>
      <c r="AF145" s="25">
        <f t="shared" ref="AF145:AF151" si="205">SUM(E145,H145,K145,N145,Q145,T145,W145,Z145)</f>
        <v>0</v>
      </c>
      <c r="AG145" s="29" t="str">
        <f>IF(AA145+AC145&gt;0,RANK(sonuc!AI145,sonuc!AI$134:AI$141),"")</f>
        <v/>
      </c>
      <c r="AH145" s="138" t="e">
        <f t="shared" si="201"/>
        <v>#N/A</v>
      </c>
      <c r="AI145" s="78">
        <f>(sonuc!AA145*1000+sonuc!AC145*200+(sonuc!AD145-sonuc!AF145)*20)</f>
        <v>0</v>
      </c>
      <c r="AJ145" s="131" t="str">
        <f>IF(AA145+AC145&gt;0,sonuc!AA145+sonuc!AC145,"")</f>
        <v/>
      </c>
    </row>
    <row r="146" spans="1:36" ht="18.75">
      <c r="A146" s="130">
        <v>3</v>
      </c>
      <c r="B146" s="32"/>
      <c r="C146" s="19" t="str">
        <f>+K144</f>
        <v/>
      </c>
      <c r="D146" s="30" t="str">
        <f>IF(E146&lt;&gt;"",":","")</f>
        <v/>
      </c>
      <c r="E146" s="20" t="str">
        <f>+I144</f>
        <v/>
      </c>
      <c r="F146" s="21" t="str">
        <f>+K145</f>
        <v/>
      </c>
      <c r="G146" s="22" t="str">
        <f t="shared" ref="G146:G151" si="206">IF(H146&lt;&gt;"",":","")</f>
        <v/>
      </c>
      <c r="H146" s="23" t="str">
        <f>+I145</f>
        <v/>
      </c>
      <c r="I146" s="56"/>
      <c r="J146" s="57"/>
      <c r="K146" s="58"/>
      <c r="L146" s="21" t="str">
        <f>IF('Gr 14'!$P$11&lt;&gt;"",'Gr 14'!$P$11,"")</f>
        <v/>
      </c>
      <c r="M146" s="22" t="str">
        <f>IF($N$6&lt;&gt;"",":","")</f>
        <v>:</v>
      </c>
      <c r="N146" s="23" t="str">
        <f>IF('Gr 14'!$N$11&lt;&gt;"",'Gr 14'!$N$11,"")</f>
        <v/>
      </c>
      <c r="O146" s="21" t="str">
        <f>IF('Gr 14'!$E$11&lt;&gt;"",'Gr 14'!$E$11,"")</f>
        <v/>
      </c>
      <c r="P146" s="22" t="str">
        <f>IF(Q146&lt;&gt;"",":","")</f>
        <v/>
      </c>
      <c r="Q146" s="23" t="str">
        <f>IF('Gr 14'!$G$11&lt;&gt;"",'Gr 14'!$G$11,"")</f>
        <v/>
      </c>
      <c r="R146" s="21" t="str">
        <f>IF('Gr 14'!$E$6&lt;&gt;"",'Gr 14'!$E$6,"")</f>
        <v/>
      </c>
      <c r="S146" s="22" t="str">
        <f>IF(T146&lt;&gt;"",":","")</f>
        <v/>
      </c>
      <c r="T146" s="23" t="str">
        <f>IF('Gr 14'!$G$6&lt;&gt;"",'Gr 14'!$G$6,"")</f>
        <v/>
      </c>
      <c r="U146" s="21" t="str">
        <f>IF('Gr 14'!$E$21&lt;&gt;"",'Gr 14'!$E$21,"")</f>
        <v/>
      </c>
      <c r="V146" s="22" t="str">
        <f t="shared" si="198"/>
        <v/>
      </c>
      <c r="W146" s="23" t="str">
        <f>IF('Gr 14'!$G$21&lt;&gt;"",'Gr 14'!$G$21,"")</f>
        <v/>
      </c>
      <c r="X146" s="21" t="str">
        <f>IF('Gr 14'!$E$16&lt;&gt;"",'Gr 14'!$E$16,"")</f>
        <v/>
      </c>
      <c r="Y146" s="22" t="str">
        <f t="shared" si="199"/>
        <v/>
      </c>
      <c r="Z146" s="23" t="str">
        <f>IF('Gr 14'!$G$16&lt;&gt;"",'Gr 14'!$G$16,"")</f>
        <v/>
      </c>
      <c r="AA146" s="24">
        <f t="shared" si="202"/>
        <v>0</v>
      </c>
      <c r="AB146" s="25" t="str">
        <f t="shared" si="200"/>
        <v>:</v>
      </c>
      <c r="AC146" s="26">
        <f t="shared" si="203"/>
        <v>0</v>
      </c>
      <c r="AD146" s="27">
        <f t="shared" si="204"/>
        <v>0</v>
      </c>
      <c r="AE146" s="28" t="s">
        <v>11</v>
      </c>
      <c r="AF146" s="25">
        <f t="shared" si="205"/>
        <v>0</v>
      </c>
      <c r="AG146" s="29" t="str">
        <f>IF(AA146+AC146&gt;0,RANK(sonuc!AI146,sonuc!AI$134:AI$141),"")</f>
        <v/>
      </c>
      <c r="AH146" s="138" t="e">
        <f t="shared" si="201"/>
        <v>#N/A</v>
      </c>
      <c r="AI146" s="78">
        <f>(sonuc!AA146*1000+sonuc!AC146*200+(sonuc!AD146-sonuc!AF146)*20)</f>
        <v>0</v>
      </c>
      <c r="AJ146" s="131" t="str">
        <f>IF(AA146+AC146&gt;0,sonuc!AA146+sonuc!AC146,"")</f>
        <v/>
      </c>
    </row>
    <row r="147" spans="1:36" ht="18.75">
      <c r="A147" s="130">
        <v>4</v>
      </c>
      <c r="B147" s="32"/>
      <c r="C147" s="19" t="str">
        <f>+N144</f>
        <v/>
      </c>
      <c r="D147" s="22" t="str">
        <f>IF(E147&lt;&gt;"",":","")</f>
        <v/>
      </c>
      <c r="E147" s="20" t="str">
        <f>+L144</f>
        <v/>
      </c>
      <c r="F147" s="19" t="str">
        <f>+N145</f>
        <v/>
      </c>
      <c r="G147" s="22" t="str">
        <f t="shared" si="206"/>
        <v/>
      </c>
      <c r="H147" s="20" t="str">
        <f>+L145</f>
        <v/>
      </c>
      <c r="I147" s="19" t="str">
        <f>+N146</f>
        <v/>
      </c>
      <c r="J147" s="22" t="str">
        <f t="shared" ref="J147:J151" si="207">IF(K147&lt;&gt;"",":","")</f>
        <v/>
      </c>
      <c r="K147" s="20" t="str">
        <f>+L146</f>
        <v/>
      </c>
      <c r="L147" s="56"/>
      <c r="M147" s="57"/>
      <c r="N147" s="58"/>
      <c r="O147" s="21" t="str">
        <f>IF('Gr 14'!$E$7&lt;&gt;"",'Gr 14'!$E$7,"")</f>
        <v/>
      </c>
      <c r="P147" s="22" t="str">
        <f>IF(Q147&lt;&gt;"",":","")</f>
        <v/>
      </c>
      <c r="Q147" s="23" t="str">
        <f>IF('Gr 14'!$G$7&lt;&gt;"",'Gr 14'!$G$7,"")</f>
        <v/>
      </c>
      <c r="R147" s="21" t="str">
        <f>IF('Gr 14'!$E$22&lt;&gt;"",'Gr 14'!$E$22,"")</f>
        <v/>
      </c>
      <c r="S147" s="22" t="str">
        <f>IF(T147&lt;&gt;"",":","")</f>
        <v/>
      </c>
      <c r="T147" s="23" t="str">
        <f>IF('Gr 14'!$G$22&lt;&gt;"",'Gr 14'!$G$22,"")</f>
        <v/>
      </c>
      <c r="U147" s="21" t="str">
        <f>IF('Gr 14'!$E$17&lt;&gt;"",'Gr 14'!$E$17,"")</f>
        <v/>
      </c>
      <c r="V147" s="22" t="str">
        <f t="shared" si="198"/>
        <v/>
      </c>
      <c r="W147" s="23" t="str">
        <f>IF('Gr 14'!$G$17&lt;&gt;"",'Gr 14'!$G$17,"")</f>
        <v/>
      </c>
      <c r="X147" s="21" t="str">
        <f>IF('Gr 14'!$E$12&lt;&gt;"",'Gr 14'!$E$12,"")</f>
        <v/>
      </c>
      <c r="Y147" s="22" t="str">
        <f t="shared" si="199"/>
        <v/>
      </c>
      <c r="Z147" s="23" t="str">
        <f>IF('Gr 14'!$G$12&lt;&gt;"",'Gr 14'!$G$12,"")</f>
        <v/>
      </c>
      <c r="AA147" s="24">
        <f t="shared" si="202"/>
        <v>0</v>
      </c>
      <c r="AB147" s="25" t="str">
        <f t="shared" si="200"/>
        <v>:</v>
      </c>
      <c r="AC147" s="26">
        <f t="shared" si="203"/>
        <v>0</v>
      </c>
      <c r="AD147" s="27">
        <f t="shared" si="204"/>
        <v>0</v>
      </c>
      <c r="AE147" s="28" t="s">
        <v>11</v>
      </c>
      <c r="AF147" s="25">
        <f t="shared" si="205"/>
        <v>0</v>
      </c>
      <c r="AG147" s="29" t="str">
        <f>IF(AA147+AC147&gt;0,RANK(sonuc!AI147,sonuc!AI$134:AI$141),"")</f>
        <v/>
      </c>
      <c r="AH147" s="138" t="e">
        <f t="shared" si="201"/>
        <v>#N/A</v>
      </c>
      <c r="AI147" s="78">
        <f>(sonuc!AA147*1000+sonuc!AC147*200+(sonuc!AD147-sonuc!AF147)*20)</f>
        <v>0</v>
      </c>
      <c r="AJ147" s="131" t="str">
        <f>IF(AA147+AC147&gt;0,sonuc!AA147+sonuc!AC147,"")</f>
        <v/>
      </c>
    </row>
    <row r="148" spans="1:36" ht="18.75">
      <c r="A148" s="130">
        <v>5</v>
      </c>
      <c r="B148" s="32"/>
      <c r="C148" s="19" t="str">
        <f>+Q144</f>
        <v/>
      </c>
      <c r="D148" s="31" t="str">
        <f t="shared" ref="D148:D151" si="208">IF(E148&lt;&gt;"",":","")</f>
        <v/>
      </c>
      <c r="E148" s="20" t="str">
        <f>+O144</f>
        <v/>
      </c>
      <c r="F148" s="21" t="str">
        <f>+Q145</f>
        <v/>
      </c>
      <c r="G148" s="22" t="str">
        <f t="shared" si="206"/>
        <v/>
      </c>
      <c r="H148" s="23" t="str">
        <f>+O145</f>
        <v/>
      </c>
      <c r="I148" s="21" t="str">
        <f>+Q146</f>
        <v/>
      </c>
      <c r="J148" s="22" t="str">
        <f t="shared" si="207"/>
        <v/>
      </c>
      <c r="K148" s="20" t="str">
        <f>+O146</f>
        <v/>
      </c>
      <c r="L148" s="21" t="str">
        <f>+Q147</f>
        <v/>
      </c>
      <c r="M148" s="22" t="str">
        <f t="shared" ref="M148:M151" si="209">IF(N148&lt;&gt;"",":","")</f>
        <v/>
      </c>
      <c r="N148" s="23" t="str">
        <f>+O147</f>
        <v/>
      </c>
      <c r="O148" s="56"/>
      <c r="P148" s="57"/>
      <c r="Q148" s="58"/>
      <c r="R148" s="21" t="str">
        <f>IF('Gr 14'!$N$7&lt;&gt;"",'Gr 14'!$N$7,"")</f>
        <v/>
      </c>
      <c r="S148" s="22" t="str">
        <f>IF(T148&lt;&gt;"",":","")</f>
        <v/>
      </c>
      <c r="T148" s="23" t="str">
        <f>IF('Gr 14'!$P$7&lt;&gt;"",'Gr 14'!$P$7,"")</f>
        <v/>
      </c>
      <c r="U148" s="21" t="str">
        <f>IF('Gr 14'!$P$12&lt;&gt;"",'Gr 14'!$P$12,"")</f>
        <v/>
      </c>
      <c r="V148" s="22" t="str">
        <f t="shared" si="198"/>
        <v/>
      </c>
      <c r="W148" s="23" t="str">
        <f>IF('Gr 14'!$N$12&lt;&gt;"",'Gr 14'!$N$12,"")</f>
        <v/>
      </c>
      <c r="X148" s="21" t="str">
        <f>IF('Gr 14'!$P$16&lt;&gt;"",'Gr 14'!$P$16,"")</f>
        <v/>
      </c>
      <c r="Y148" s="22" t="str">
        <f t="shared" si="199"/>
        <v/>
      </c>
      <c r="Z148" s="23" t="str">
        <f>IF('Gr 14'!$N$16&lt;&gt;"",'Gr 14'!$N$16,"")</f>
        <v/>
      </c>
      <c r="AA148" s="24">
        <f t="shared" si="202"/>
        <v>0</v>
      </c>
      <c r="AB148" s="25" t="str">
        <f t="shared" si="200"/>
        <v>:</v>
      </c>
      <c r="AC148" s="26">
        <f t="shared" si="203"/>
        <v>0</v>
      </c>
      <c r="AD148" s="27">
        <f t="shared" si="204"/>
        <v>0</v>
      </c>
      <c r="AE148" s="28" t="s">
        <v>11</v>
      </c>
      <c r="AF148" s="25">
        <f t="shared" si="205"/>
        <v>0</v>
      </c>
      <c r="AG148" s="29" t="str">
        <f>IF(AA148+AC148&gt;0,RANK(sonuc!AI148,sonuc!AI$134:AI$141),"")</f>
        <v/>
      </c>
      <c r="AH148" s="138" t="e">
        <f t="shared" si="201"/>
        <v>#N/A</v>
      </c>
      <c r="AI148" s="78">
        <f>(sonuc!AA148*1000+sonuc!AC148*200+(sonuc!AD148-sonuc!AF148)*20)</f>
        <v>0</v>
      </c>
      <c r="AJ148" s="131" t="str">
        <f>IF(AA148+AC148&gt;0,sonuc!AA148+sonuc!AC148,"")</f>
        <v/>
      </c>
    </row>
    <row r="149" spans="1:36" ht="18.75">
      <c r="A149" s="130">
        <v>6</v>
      </c>
      <c r="B149" s="32"/>
      <c r="C149" s="19" t="str">
        <f>+T144</f>
        <v/>
      </c>
      <c r="D149" s="22" t="str">
        <f t="shared" si="208"/>
        <v/>
      </c>
      <c r="E149" s="20" t="str">
        <f>+R144</f>
        <v/>
      </c>
      <c r="F149" s="19" t="str">
        <f>+T145</f>
        <v/>
      </c>
      <c r="G149" s="22" t="str">
        <f t="shared" si="206"/>
        <v/>
      </c>
      <c r="H149" s="20" t="str">
        <f>+R145</f>
        <v/>
      </c>
      <c r="I149" s="19" t="str">
        <f>+T146</f>
        <v/>
      </c>
      <c r="J149" s="22" t="str">
        <f t="shared" si="207"/>
        <v/>
      </c>
      <c r="K149" s="20" t="str">
        <f>+R146</f>
        <v/>
      </c>
      <c r="L149" s="19" t="str">
        <f>+T147</f>
        <v/>
      </c>
      <c r="M149" s="22" t="str">
        <f>IF(N149&lt;&gt;"",":","")</f>
        <v/>
      </c>
      <c r="N149" s="20" t="str">
        <f>+R147</f>
        <v/>
      </c>
      <c r="O149" s="19" t="str">
        <f>+T148</f>
        <v/>
      </c>
      <c r="P149" s="22" t="str">
        <f t="shared" ref="P149:P151" si="210">IF(Q149&lt;&gt;"",":","")</f>
        <v/>
      </c>
      <c r="Q149" s="20" t="str">
        <f>+R148</f>
        <v/>
      </c>
      <c r="R149" s="56"/>
      <c r="S149" s="57"/>
      <c r="T149" s="58"/>
      <c r="U149" s="21" t="str">
        <f>IF('Gr 14'!$P$17&lt;&gt;"",'Gr 14'!$P$17,"")</f>
        <v/>
      </c>
      <c r="V149" s="22" t="str">
        <f t="shared" si="198"/>
        <v/>
      </c>
      <c r="W149" s="23" t="str">
        <f>IF('Gr 14'!$N$17&lt;&gt;"",'Gr 14'!$N$17,"")</f>
        <v/>
      </c>
      <c r="X149" s="21" t="str">
        <f>IF('Gr 14'!$P$10&lt;&gt;"",'Gr 14'!$P$10,"")</f>
        <v/>
      </c>
      <c r="Y149" s="22" t="str">
        <f t="shared" si="199"/>
        <v/>
      </c>
      <c r="Z149" s="23" t="str">
        <f>IF('Gr 14'!$N$10&lt;&gt;"",'Gr 14'!$N$10,"")</f>
        <v/>
      </c>
      <c r="AA149" s="24">
        <f t="shared" si="202"/>
        <v>0</v>
      </c>
      <c r="AB149" s="25" t="str">
        <f t="shared" si="200"/>
        <v>:</v>
      </c>
      <c r="AC149" s="26">
        <f t="shared" si="203"/>
        <v>0</v>
      </c>
      <c r="AD149" s="27">
        <f t="shared" si="204"/>
        <v>0</v>
      </c>
      <c r="AE149" s="28" t="s">
        <v>11</v>
      </c>
      <c r="AF149" s="25">
        <f t="shared" si="205"/>
        <v>0</v>
      </c>
      <c r="AG149" s="29" t="str">
        <f>IF(AA149+AC149&gt;0,RANK(sonuc!AI149,sonuc!AI$134:AI$141),"")</f>
        <v/>
      </c>
      <c r="AH149" s="138" t="e">
        <f t="shared" si="201"/>
        <v>#N/A</v>
      </c>
      <c r="AI149" s="78">
        <f>(sonuc!AA149*1000+sonuc!AC149*200+(sonuc!AD149-sonuc!AF149)*20)</f>
        <v>0</v>
      </c>
      <c r="AJ149" s="131" t="str">
        <f>IF(AA149+AC149&gt;0,sonuc!AA149+sonuc!AC149,"")</f>
        <v/>
      </c>
    </row>
    <row r="150" spans="1:36" ht="18.75">
      <c r="A150" s="130">
        <v>7</v>
      </c>
      <c r="B150" s="32"/>
      <c r="C150" s="19" t="str">
        <f>+W144</f>
        <v/>
      </c>
      <c r="D150" s="31" t="str">
        <f t="shared" si="208"/>
        <v/>
      </c>
      <c r="E150" s="20" t="str">
        <f>+U144</f>
        <v/>
      </c>
      <c r="F150" s="21" t="str">
        <f>+W145</f>
        <v/>
      </c>
      <c r="G150" s="22" t="str">
        <f t="shared" si="206"/>
        <v/>
      </c>
      <c r="H150" s="23" t="str">
        <f>+U145</f>
        <v/>
      </c>
      <c r="I150" s="21" t="str">
        <f>+W146</f>
        <v/>
      </c>
      <c r="J150" s="22" t="str">
        <f t="shared" si="207"/>
        <v/>
      </c>
      <c r="K150" s="23" t="str">
        <f>+U146</f>
        <v/>
      </c>
      <c r="L150" s="21" t="str">
        <f>+W147</f>
        <v/>
      </c>
      <c r="M150" s="22" t="str">
        <f t="shared" si="209"/>
        <v/>
      </c>
      <c r="N150" s="23" t="str">
        <f>+U147</f>
        <v/>
      </c>
      <c r="O150" s="21" t="str">
        <f>+W148</f>
        <v/>
      </c>
      <c r="P150" s="22" t="str">
        <f t="shared" si="210"/>
        <v/>
      </c>
      <c r="Q150" s="23" t="str">
        <f>+U148</f>
        <v/>
      </c>
      <c r="R150" s="21" t="str">
        <f>+W149</f>
        <v/>
      </c>
      <c r="S150" s="22" t="str">
        <f t="shared" ref="S150:S151" si="211">IF(T150&lt;&gt;"",":","")</f>
        <v/>
      </c>
      <c r="T150" s="23" t="str">
        <f>+U149</f>
        <v/>
      </c>
      <c r="U150" s="56"/>
      <c r="V150" s="57"/>
      <c r="W150" s="58"/>
      <c r="X150" s="21" t="str">
        <f>IF('Gr 14'!$P$6&lt;&gt;"",'Gr 14'!$P$6,"")</f>
        <v/>
      </c>
      <c r="Y150" s="22" t="str">
        <f t="shared" si="199"/>
        <v/>
      </c>
      <c r="Z150" s="23" t="str">
        <f>IF('Gr 14'!$N$6&lt;&gt;"",'Gr 14'!$N$6,"")</f>
        <v/>
      </c>
      <c r="AA150" s="24">
        <f t="shared" si="202"/>
        <v>0</v>
      </c>
      <c r="AB150" s="25" t="str">
        <f t="shared" si="200"/>
        <v>:</v>
      </c>
      <c r="AC150" s="26">
        <f t="shared" si="203"/>
        <v>0</v>
      </c>
      <c r="AD150" s="27">
        <f t="shared" si="204"/>
        <v>0</v>
      </c>
      <c r="AE150" s="28" t="s">
        <v>11</v>
      </c>
      <c r="AF150" s="25">
        <f t="shared" si="205"/>
        <v>0</v>
      </c>
      <c r="AG150" s="29" t="str">
        <f>IF(AA150+AC150&gt;0,RANK(sonuc!AI150,sonuc!AI$134:AI$141),"")</f>
        <v/>
      </c>
      <c r="AH150" s="138" t="e">
        <f t="shared" si="201"/>
        <v>#N/A</v>
      </c>
      <c r="AI150" s="78">
        <f>(sonuc!AA150*1000+sonuc!AC150*200+(sonuc!AD150-sonuc!AF150)*20)</f>
        <v>0</v>
      </c>
      <c r="AJ150" s="131" t="str">
        <f>IF(AA150+AC150&gt;0,sonuc!AA150+sonuc!AC150,"")</f>
        <v/>
      </c>
    </row>
    <row r="151" spans="1:36" ht="19.5" thickBot="1">
      <c r="A151" s="134">
        <v>8</v>
      </c>
      <c r="B151" s="33"/>
      <c r="C151" s="79" t="str">
        <f>+Z144</f>
        <v/>
      </c>
      <c r="D151" s="80" t="str">
        <f t="shared" si="208"/>
        <v/>
      </c>
      <c r="E151" s="81" t="str">
        <f>+X144</f>
        <v/>
      </c>
      <c r="F151" s="79" t="str">
        <f>+Z145</f>
        <v/>
      </c>
      <c r="G151" s="80" t="str">
        <f t="shared" si="206"/>
        <v/>
      </c>
      <c r="H151" s="81" t="str">
        <f>+X145</f>
        <v/>
      </c>
      <c r="I151" s="79" t="str">
        <f>+Z146</f>
        <v/>
      </c>
      <c r="J151" s="80" t="str">
        <f t="shared" si="207"/>
        <v/>
      </c>
      <c r="K151" s="81" t="str">
        <f>+X146</f>
        <v/>
      </c>
      <c r="L151" s="79" t="str">
        <f>+Z147</f>
        <v/>
      </c>
      <c r="M151" s="80" t="str">
        <f t="shared" si="209"/>
        <v/>
      </c>
      <c r="N151" s="81" t="str">
        <f>+X147</f>
        <v/>
      </c>
      <c r="O151" s="79" t="str">
        <f>+Z148</f>
        <v/>
      </c>
      <c r="P151" s="80" t="str">
        <f t="shared" si="210"/>
        <v/>
      </c>
      <c r="Q151" s="81" t="str">
        <f>+X148</f>
        <v/>
      </c>
      <c r="R151" s="79" t="str">
        <f>+Z149</f>
        <v/>
      </c>
      <c r="S151" s="80" t="str">
        <f t="shared" si="211"/>
        <v/>
      </c>
      <c r="T151" s="81" t="str">
        <f>+X149</f>
        <v/>
      </c>
      <c r="U151" s="79" t="str">
        <f>+Z150</f>
        <v/>
      </c>
      <c r="V151" s="80" t="str">
        <f>IF(W151&lt;&gt;"",":","")</f>
        <v/>
      </c>
      <c r="W151" s="81" t="str">
        <f>+X150</f>
        <v/>
      </c>
      <c r="X151" s="82"/>
      <c r="Y151" s="83"/>
      <c r="Z151" s="84"/>
      <c r="AA151" s="85">
        <f t="shared" si="202"/>
        <v>0</v>
      </c>
      <c r="AB151" s="86" t="str">
        <f t="shared" si="200"/>
        <v>:</v>
      </c>
      <c r="AC151" s="87">
        <f t="shared" si="203"/>
        <v>0</v>
      </c>
      <c r="AD151" s="88">
        <f t="shared" si="204"/>
        <v>0</v>
      </c>
      <c r="AE151" s="89" t="s">
        <v>11</v>
      </c>
      <c r="AF151" s="86">
        <f t="shared" si="205"/>
        <v>0</v>
      </c>
      <c r="AG151" s="90" t="str">
        <f>IF(AA151+AC151&gt;0,RANK(sonuc!AI151,sonuc!AI$134:AI$141),"")</f>
        <v/>
      </c>
      <c r="AH151" s="139" t="e">
        <f t="shared" si="201"/>
        <v>#N/A</v>
      </c>
      <c r="AI151" s="91">
        <f>(sonuc!AA151*1000+sonuc!AC151*200+(sonuc!AD151-sonuc!AF151)*20)</f>
        <v>0</v>
      </c>
      <c r="AJ151" s="131" t="str">
        <f>IF(AA151+AC151&gt;0,sonuc!AA151+sonuc!AC151,"")</f>
        <v/>
      </c>
    </row>
    <row r="152" spans="1:36" ht="19.5" thickBot="1">
      <c r="A152" s="206" t="s">
        <v>79</v>
      </c>
      <c r="B152" s="208"/>
      <c r="C152" s="208"/>
      <c r="D152" s="208"/>
      <c r="E152" s="208"/>
      <c r="F152" s="208"/>
      <c r="G152" s="208"/>
      <c r="H152" s="208"/>
      <c r="I152" s="208"/>
      <c r="J152" s="208"/>
      <c r="K152" s="208"/>
      <c r="L152" s="208"/>
      <c r="M152" s="208"/>
      <c r="N152" s="208"/>
      <c r="O152" s="208"/>
      <c r="P152" s="208"/>
      <c r="Q152" s="208"/>
      <c r="R152" s="208"/>
      <c r="S152" s="208"/>
      <c r="T152" s="208"/>
      <c r="U152" s="208"/>
      <c r="V152" s="208"/>
      <c r="W152" s="208"/>
      <c r="X152" s="208"/>
      <c r="Y152" s="208"/>
      <c r="Z152" s="208"/>
      <c r="AA152" s="208"/>
      <c r="AB152" s="208"/>
      <c r="AC152" s="208"/>
      <c r="AD152" s="208"/>
      <c r="AE152" s="208"/>
      <c r="AF152" s="208"/>
      <c r="AG152" s="208"/>
      <c r="AH152" s="208"/>
      <c r="AI152" s="209"/>
      <c r="AJ152" s="131"/>
    </row>
    <row r="153" spans="1:36" ht="15.75">
      <c r="A153" s="128" t="s">
        <v>0</v>
      </c>
      <c r="B153" s="129" t="s">
        <v>1</v>
      </c>
      <c r="C153" s="210">
        <v>1</v>
      </c>
      <c r="D153" s="211"/>
      <c r="E153" s="212"/>
      <c r="F153" s="210">
        <v>2</v>
      </c>
      <c r="G153" s="211"/>
      <c r="H153" s="212"/>
      <c r="I153" s="210">
        <v>3</v>
      </c>
      <c r="J153" s="211"/>
      <c r="K153" s="212"/>
      <c r="L153" s="210">
        <v>4</v>
      </c>
      <c r="M153" s="211"/>
      <c r="N153" s="212"/>
      <c r="O153" s="210">
        <v>5</v>
      </c>
      <c r="P153" s="211"/>
      <c r="Q153" s="212"/>
      <c r="R153" s="210">
        <v>6</v>
      </c>
      <c r="S153" s="211"/>
      <c r="T153" s="212"/>
      <c r="U153" s="210">
        <v>7</v>
      </c>
      <c r="V153" s="211"/>
      <c r="W153" s="212"/>
      <c r="X153" s="210">
        <v>8</v>
      </c>
      <c r="Y153" s="211"/>
      <c r="Z153" s="212"/>
      <c r="AA153" s="213" t="s">
        <v>10</v>
      </c>
      <c r="AB153" s="214"/>
      <c r="AC153" s="215"/>
      <c r="AD153" s="213" t="s">
        <v>48</v>
      </c>
      <c r="AE153" s="214"/>
      <c r="AF153" s="216"/>
      <c r="AG153" s="140" t="s">
        <v>33</v>
      </c>
      <c r="AH153" s="34" t="e">
        <f>AH143</f>
        <v>#REF!</v>
      </c>
      <c r="AI153" s="92" t="s">
        <v>51</v>
      </c>
      <c r="AJ153" s="135" t="s">
        <v>52</v>
      </c>
    </row>
    <row r="154" spans="1:36" ht="18.75">
      <c r="A154" s="130">
        <v>1</v>
      </c>
      <c r="B154" s="32"/>
      <c r="C154" s="56"/>
      <c r="D154" s="57"/>
      <c r="E154" s="58"/>
      <c r="F154" s="21" t="str">
        <f>IF('Gr 15'!$N$9&lt;&gt;"",'Gr 15'!$N$9,"")</f>
        <v/>
      </c>
      <c r="G154" s="22" t="str">
        <f>IF(H154&lt;&gt;"",":","")</f>
        <v/>
      </c>
      <c r="H154" s="23" t="str">
        <f>IF('Gr 15'!$P$9&lt;&gt;"",'Gr 15'!$P$9,"")</f>
        <v/>
      </c>
      <c r="I154" s="21" t="str">
        <f>IF('Gr 15'!$N$14&lt;&gt;"",'Gr 15'!$N$14,"")</f>
        <v/>
      </c>
      <c r="J154" s="22" t="str">
        <f>IF(K154&lt;&gt;"",":","")</f>
        <v/>
      </c>
      <c r="K154" s="23" t="str">
        <f>IF('Gr 15'!$P$14&lt;&gt;"",'Gr 15'!$P$14,"")</f>
        <v/>
      </c>
      <c r="L154" s="21" t="str">
        <f>IF('Gr 15'!$N$4&lt;&gt;"",'Gr 15'!$N$4,"")</f>
        <v/>
      </c>
      <c r="M154" s="22" t="str">
        <f>IF($N$4&lt;&gt;"",":","")</f>
        <v>:</v>
      </c>
      <c r="N154" s="23" t="str">
        <f>IF('Gr 15'!$P$4&lt;&gt;"",'Gr 15'!$P$4,"")</f>
        <v/>
      </c>
      <c r="O154" s="21" t="str">
        <f>IF('Gr 15'!$E$19&lt;&gt;"",'Gr 15'!$E$19,"")</f>
        <v/>
      </c>
      <c r="P154" s="22" t="str">
        <f>IF(Q154&lt;&gt;"",":","")</f>
        <v/>
      </c>
      <c r="Q154" s="23" t="str">
        <f>IF('Gr 15'!$G$19&lt;&gt;"",'Gr 15'!$G$19,"")</f>
        <v/>
      </c>
      <c r="R154" s="21" t="str">
        <f>IF('Gr 15'!$E$14&lt;&gt;"",'Gr 15'!$E$14,"")</f>
        <v/>
      </c>
      <c r="S154" s="22" t="str">
        <f>IF(T154&lt;&gt;"",":","")</f>
        <v/>
      </c>
      <c r="T154" s="23" t="str">
        <f>IF('Gr 15'!$G$14&lt;&gt;"",'Gr 15'!$G$14,"")</f>
        <v/>
      </c>
      <c r="U154" s="21" t="str">
        <f>IF('Gr 15'!$E$9&lt;&gt;"",'Gr 15'!$E$9,"")</f>
        <v/>
      </c>
      <c r="V154" s="22" t="str">
        <f t="shared" ref="V154:V159" si="212">IF(W154&lt;&gt;"",":","")</f>
        <v/>
      </c>
      <c r="W154" s="23" t="str">
        <f>IF('Gr 15'!$G$9&lt;&gt;"",'Gr 15'!$G$9,"")</f>
        <v/>
      </c>
      <c r="X154" s="21" t="str">
        <f>IF('Gr 15'!$E$4&lt;&gt;"",'Gr 15'!$E$4,"")</f>
        <v/>
      </c>
      <c r="Y154" s="22" t="str">
        <f t="shared" ref="Y154:Y160" si="213">IF(Z154&lt;&gt;"",":","")</f>
        <v/>
      </c>
      <c r="Z154" s="23" t="str">
        <f>IF('Gr 15'!$G$4&lt;&gt;"",'Gr 15'!$G$4,"")</f>
        <v/>
      </c>
      <c r="AA154" s="24">
        <f>IF(C154&gt;E154,1)+IF(F154&gt;H154,1)+IF(I154&gt;K154,1)+IF(L154&gt;N154,1)+IF(O154&gt;Q154,1)+IF(R154&gt;T154,1)+IF(U154&gt;W154,1)+IF(X154&gt;Z154,1)</f>
        <v>0</v>
      </c>
      <c r="AB154" s="25" t="str">
        <f t="shared" ref="AB154:AB161" si="214">IF(AC154&lt;&gt;"",":","")</f>
        <v>:</v>
      </c>
      <c r="AC154" s="26">
        <f>IF(E154&gt;C154,1)+IF(H154&gt;F154,1)+IF(K154&gt;I154,1)+IF(N154&gt;L154,1)+IF(Q154&gt;O154,1)+IF(T154&gt;R154,1)+IF(W154&gt;U154,1)+IF(Z154&gt;X154,1)</f>
        <v>0</v>
      </c>
      <c r="AD154" s="27">
        <f>SUM(C154,F154,I154,L154,O154,R154,U154,X154)</f>
        <v>0</v>
      </c>
      <c r="AE154" s="28" t="s">
        <v>11</v>
      </c>
      <c r="AF154" s="25">
        <f>SUM(E154,H154,K154,N154,Q154,T154,W154,Z154)</f>
        <v>0</v>
      </c>
      <c r="AG154" s="29" t="str">
        <f>IF(AA154+AC154&gt;0,RANK(sonuc!AI154,sonuc!AI$134:AI$141),"")</f>
        <v/>
      </c>
      <c r="AH154" s="138" t="e">
        <f t="shared" ref="AH154:AH161" si="215">RANK(AK154,AK$4:AK$11)</f>
        <v>#N/A</v>
      </c>
      <c r="AI154" s="78">
        <f>(sonuc!AA154*1000+sonuc!AC154*200+(sonuc!AD154-sonuc!AF154)*20)</f>
        <v>0</v>
      </c>
      <c r="AJ154" s="131" t="str">
        <f>IF(AA154+AC154&gt;0,sonuc!AA154+sonuc!AC154,"")</f>
        <v/>
      </c>
    </row>
    <row r="155" spans="1:36" ht="18.75">
      <c r="A155" s="130">
        <v>2</v>
      </c>
      <c r="B155" s="32"/>
      <c r="C155" s="19" t="str">
        <f>+H154</f>
        <v/>
      </c>
      <c r="D155" s="22" t="str">
        <f>IF(E155&lt;&gt;"",":","")</f>
        <v/>
      </c>
      <c r="E155" s="20" t="str">
        <f>+F154</f>
        <v/>
      </c>
      <c r="F155" s="56"/>
      <c r="G155" s="57"/>
      <c r="H155" s="58"/>
      <c r="I155" s="21" t="str">
        <f>IF('Gr 15'!$N$5&lt;&gt;"",'Gr 15'!$N$5,"")</f>
        <v/>
      </c>
      <c r="J155" s="22" t="str">
        <f>IF(K155&lt;&gt;"",":","")</f>
        <v/>
      </c>
      <c r="K155" s="23" t="str">
        <f>IF('Gr 15'!$P$5&lt;&gt;"",'Gr 15'!$P$5,"")</f>
        <v/>
      </c>
      <c r="L155" s="21" t="str">
        <f>IF('Gr 15'!$N$15&lt;&gt;"",'Gr 15'!$N$15,"")</f>
        <v/>
      </c>
      <c r="M155" s="22" t="str">
        <f>IF($N$5&lt;&gt;"",":","")</f>
        <v>:</v>
      </c>
      <c r="N155" s="23" t="str">
        <f>IF('Gr 15'!$P$15&lt;&gt;"",'Gr 15'!$P$15,"")</f>
        <v/>
      </c>
      <c r="O155" s="21" t="str">
        <f>IF('Gr 15'!$E$15&lt;&gt;"",'Gr 15'!$E$15,"")</f>
        <v/>
      </c>
      <c r="P155" s="22" t="str">
        <f>IF(Q155&lt;&gt;"",":","")</f>
        <v/>
      </c>
      <c r="Q155" s="23" t="str">
        <f>IF('Gr 15'!$G$15&lt;&gt;"",'Gr 15'!$G$15,"")</f>
        <v/>
      </c>
      <c r="R155" s="21" t="str">
        <f>IF('Gr 15'!$E$10&lt;&gt;"",'Gr 15'!$E$10,"")</f>
        <v/>
      </c>
      <c r="S155" s="22" t="str">
        <f>IF(T155&lt;&gt;"",":","")</f>
        <v/>
      </c>
      <c r="T155" s="23" t="str">
        <f>IF('Gr 15'!$G$10&lt;&gt;"",'Gr 15'!$G$10,"")</f>
        <v/>
      </c>
      <c r="U155" s="21" t="str">
        <f>IF('Gr 15'!$E$5&lt;&gt;"",'Gr 15'!$E$5,"")</f>
        <v/>
      </c>
      <c r="V155" s="22" t="str">
        <f t="shared" si="212"/>
        <v/>
      </c>
      <c r="W155" s="23" t="str">
        <f>IF('Gr 15'!$G$5&lt;&gt;"",'Gr 15'!$G$5,"")</f>
        <v/>
      </c>
      <c r="X155" s="21" t="str">
        <f>IF('Gr 15'!$E$20&lt;&gt;"",'Gr 15'!$E$20,"")</f>
        <v/>
      </c>
      <c r="Y155" s="22" t="str">
        <f t="shared" si="213"/>
        <v/>
      </c>
      <c r="Z155" s="23" t="str">
        <f>IF('Gr 15'!$G$20&lt;&gt;"",'Gr 15'!$G$20,"")</f>
        <v/>
      </c>
      <c r="AA155" s="24">
        <f t="shared" ref="AA155:AA161" si="216">IF(C155&gt;E155,1)+IF(F155&gt;H155,1)+IF(I155&gt;K155,1)+IF(L155&gt;N155,1)+IF(O155&gt;Q155,1)+IF(R155&gt;T155,1)+IF(U155&gt;W155,1)+IF(X155&gt;Z155,1)</f>
        <v>0</v>
      </c>
      <c r="AB155" s="25" t="str">
        <f t="shared" si="214"/>
        <v>:</v>
      </c>
      <c r="AC155" s="26">
        <f t="shared" ref="AC155:AC161" si="217">IF(E155&gt;C155,1)+IF(H155&gt;F155,1)+IF(K155&gt;I155,1)+IF(N155&gt;L155,1)+IF(Q155&gt;O155,1)+IF(T155&gt;R155,1)+IF(W155&gt;U155,1)+IF(Z155&gt;X155,1)</f>
        <v>0</v>
      </c>
      <c r="AD155" s="27">
        <f t="shared" ref="AD155:AD161" si="218">SUM(C155,F155,I155,L155,O155,R155,U155,X155)</f>
        <v>0</v>
      </c>
      <c r="AE155" s="28" t="s">
        <v>11</v>
      </c>
      <c r="AF155" s="25">
        <f t="shared" ref="AF155:AF161" si="219">SUM(E155,H155,K155,N155,Q155,T155,W155,Z155)</f>
        <v>0</v>
      </c>
      <c r="AG155" s="29" t="str">
        <f>IF(AA155+AC155&gt;0,RANK(sonuc!AI155,sonuc!AI$134:AI$141),"")</f>
        <v/>
      </c>
      <c r="AH155" s="138" t="e">
        <f t="shared" si="215"/>
        <v>#N/A</v>
      </c>
      <c r="AI155" s="78">
        <f>(sonuc!AA155*1000+sonuc!AC155*200+(sonuc!AD155-sonuc!AF155)*20)</f>
        <v>0</v>
      </c>
      <c r="AJ155" s="131" t="str">
        <f>IF(AA155+AC155&gt;0,sonuc!AA155+sonuc!AC155,"")</f>
        <v/>
      </c>
    </row>
    <row r="156" spans="1:36" ht="18.75">
      <c r="A156" s="130">
        <v>3</v>
      </c>
      <c r="B156" s="32"/>
      <c r="C156" s="19" t="str">
        <f>+K154</f>
        <v/>
      </c>
      <c r="D156" s="30" t="str">
        <f>IF(E156&lt;&gt;"",":","")</f>
        <v/>
      </c>
      <c r="E156" s="20" t="str">
        <f>+I154</f>
        <v/>
      </c>
      <c r="F156" s="21" t="str">
        <f>+K155</f>
        <v/>
      </c>
      <c r="G156" s="22" t="str">
        <f t="shared" ref="G156:G161" si="220">IF(H156&lt;&gt;"",":","")</f>
        <v/>
      </c>
      <c r="H156" s="23" t="str">
        <f>+I155</f>
        <v/>
      </c>
      <c r="I156" s="56"/>
      <c r="J156" s="57"/>
      <c r="K156" s="58"/>
      <c r="L156" s="21" t="str">
        <f>IF('Gr 15'!$P$11&lt;&gt;"",'Gr 15'!$P$11,"")</f>
        <v/>
      </c>
      <c r="M156" s="22" t="str">
        <f>IF($N$6&lt;&gt;"",":","")</f>
        <v>:</v>
      </c>
      <c r="N156" s="23" t="str">
        <f>IF('Gr 15'!$N$11&lt;&gt;"",'Gr 15'!$N$11,"")</f>
        <v/>
      </c>
      <c r="O156" s="21" t="str">
        <f>IF('Gr 15'!$E$11&lt;&gt;"",'Gr 15'!$E$11,"")</f>
        <v/>
      </c>
      <c r="P156" s="22" t="str">
        <f>IF(Q156&lt;&gt;"",":","")</f>
        <v/>
      </c>
      <c r="Q156" s="23" t="str">
        <f>IF('Gr 15'!$G$11&lt;&gt;"",'Gr 15'!$G$11,"")</f>
        <v/>
      </c>
      <c r="R156" s="21" t="str">
        <f>IF('Gr 15'!$E$6&lt;&gt;"",'Gr 15'!$E$6,"")</f>
        <v/>
      </c>
      <c r="S156" s="22" t="str">
        <f>IF(T156&lt;&gt;"",":","")</f>
        <v/>
      </c>
      <c r="T156" s="23" t="str">
        <f>IF('Gr 15'!$G$6&lt;&gt;"",'Gr 15'!$G$6,"")</f>
        <v/>
      </c>
      <c r="U156" s="21" t="str">
        <f>IF('Gr 15'!$E$21&lt;&gt;"",'Gr 15'!$E$21,"")</f>
        <v/>
      </c>
      <c r="V156" s="22" t="str">
        <f t="shared" si="212"/>
        <v/>
      </c>
      <c r="W156" s="23" t="str">
        <f>IF('Gr 15'!$G$21&lt;&gt;"",'Gr 15'!$G$21,"")</f>
        <v/>
      </c>
      <c r="X156" s="21" t="str">
        <f>IF('Gr 15'!$E$16&lt;&gt;"",'Gr 15'!$E$16,"")</f>
        <v/>
      </c>
      <c r="Y156" s="22" t="str">
        <f t="shared" si="213"/>
        <v/>
      </c>
      <c r="Z156" s="23" t="str">
        <f>IF('Gr 15'!$G$16&lt;&gt;"",'Gr 15'!$G$16,"")</f>
        <v/>
      </c>
      <c r="AA156" s="24">
        <f t="shared" si="216"/>
        <v>0</v>
      </c>
      <c r="AB156" s="25" t="str">
        <f t="shared" si="214"/>
        <v>:</v>
      </c>
      <c r="AC156" s="26">
        <f t="shared" si="217"/>
        <v>0</v>
      </c>
      <c r="AD156" s="27">
        <f t="shared" si="218"/>
        <v>0</v>
      </c>
      <c r="AE156" s="28" t="s">
        <v>11</v>
      </c>
      <c r="AF156" s="25">
        <f t="shared" si="219"/>
        <v>0</v>
      </c>
      <c r="AG156" s="29" t="str">
        <f>IF(AA156+AC156&gt;0,RANK(sonuc!AI156,sonuc!AI$134:AI$141),"")</f>
        <v/>
      </c>
      <c r="AH156" s="138" t="e">
        <f t="shared" si="215"/>
        <v>#N/A</v>
      </c>
      <c r="AI156" s="78">
        <f>(sonuc!AA156*1000+sonuc!AC156*200+(sonuc!AD156-sonuc!AF156)*20)</f>
        <v>0</v>
      </c>
      <c r="AJ156" s="131" t="str">
        <f>IF(AA156+AC156&gt;0,sonuc!AA156+sonuc!AC156,"")</f>
        <v/>
      </c>
    </row>
    <row r="157" spans="1:36" ht="18.75">
      <c r="A157" s="130">
        <v>4</v>
      </c>
      <c r="B157" s="32"/>
      <c r="C157" s="19" t="str">
        <f>+N154</f>
        <v/>
      </c>
      <c r="D157" s="22" t="str">
        <f>IF(E157&lt;&gt;"",":","")</f>
        <v/>
      </c>
      <c r="E157" s="20" t="str">
        <f>+L154</f>
        <v/>
      </c>
      <c r="F157" s="19" t="str">
        <f>+N155</f>
        <v/>
      </c>
      <c r="G157" s="22" t="str">
        <f t="shared" si="220"/>
        <v/>
      </c>
      <c r="H157" s="20" t="str">
        <f>+L155</f>
        <v/>
      </c>
      <c r="I157" s="19" t="str">
        <f>+N156</f>
        <v/>
      </c>
      <c r="J157" s="22" t="str">
        <f t="shared" ref="J157:J161" si="221">IF(K157&lt;&gt;"",":","")</f>
        <v/>
      </c>
      <c r="K157" s="20" t="str">
        <f>+L156</f>
        <v/>
      </c>
      <c r="L157" s="56"/>
      <c r="M157" s="57"/>
      <c r="N157" s="58"/>
      <c r="O157" s="21" t="str">
        <f>IF('Gr 15'!$E$7&lt;&gt;"",'Gr 15'!$E$7,"")</f>
        <v/>
      </c>
      <c r="P157" s="22" t="str">
        <f>IF(Q157&lt;&gt;"",":","")</f>
        <v/>
      </c>
      <c r="Q157" s="23" t="str">
        <f>IF('Gr 15'!$G$7&lt;&gt;"",'Gr 15'!$G$7,"")</f>
        <v/>
      </c>
      <c r="R157" s="21" t="str">
        <f>IF('Gr 15'!$E$22&lt;&gt;"",'Gr 15'!$E$22,"")</f>
        <v/>
      </c>
      <c r="S157" s="22" t="str">
        <f>IF(T157&lt;&gt;"",":","")</f>
        <v/>
      </c>
      <c r="T157" s="23" t="str">
        <f>IF('Gr 15'!$G$22&lt;&gt;"",'Gr 15'!$G$22,"")</f>
        <v/>
      </c>
      <c r="U157" s="21" t="str">
        <f>IF('Gr 15'!$E$17&lt;&gt;"",'Gr 15'!$E$17,"")</f>
        <v/>
      </c>
      <c r="V157" s="22" t="str">
        <f t="shared" si="212"/>
        <v/>
      </c>
      <c r="W157" s="23" t="str">
        <f>IF('Gr 15'!$G$17&lt;&gt;"",'Gr 15'!$G$17,"")</f>
        <v/>
      </c>
      <c r="X157" s="21" t="str">
        <f>IF('Gr 15'!$E$12&lt;&gt;"",'Gr 15'!$E$12,"")</f>
        <v/>
      </c>
      <c r="Y157" s="22" t="str">
        <f t="shared" si="213"/>
        <v/>
      </c>
      <c r="Z157" s="23" t="str">
        <f>IF('Gr 15'!$G$12&lt;&gt;"",'Gr 15'!$G$12,"")</f>
        <v/>
      </c>
      <c r="AA157" s="24">
        <f t="shared" si="216"/>
        <v>0</v>
      </c>
      <c r="AB157" s="25" t="str">
        <f t="shared" si="214"/>
        <v>:</v>
      </c>
      <c r="AC157" s="26">
        <f t="shared" si="217"/>
        <v>0</v>
      </c>
      <c r="AD157" s="27">
        <f t="shared" si="218"/>
        <v>0</v>
      </c>
      <c r="AE157" s="28" t="s">
        <v>11</v>
      </c>
      <c r="AF157" s="25">
        <f t="shared" si="219"/>
        <v>0</v>
      </c>
      <c r="AG157" s="29" t="str">
        <f>IF(AA157+AC157&gt;0,RANK(sonuc!AI157,sonuc!AI$134:AI$141),"")</f>
        <v/>
      </c>
      <c r="AH157" s="138" t="e">
        <f t="shared" si="215"/>
        <v>#N/A</v>
      </c>
      <c r="AI157" s="78">
        <f>(sonuc!AA157*1000+sonuc!AC157*200+(sonuc!AD157-sonuc!AF157)*20)</f>
        <v>0</v>
      </c>
      <c r="AJ157" s="131" t="str">
        <f>IF(AA157+AC157&gt;0,sonuc!AA157+sonuc!AC157,"")</f>
        <v/>
      </c>
    </row>
    <row r="158" spans="1:36" ht="18.75">
      <c r="A158" s="130">
        <v>5</v>
      </c>
      <c r="B158" s="32"/>
      <c r="C158" s="19" t="str">
        <f>+Q154</f>
        <v/>
      </c>
      <c r="D158" s="31" t="str">
        <f t="shared" ref="D158:D161" si="222">IF(E158&lt;&gt;"",":","")</f>
        <v/>
      </c>
      <c r="E158" s="20" t="str">
        <f>+O154</f>
        <v/>
      </c>
      <c r="F158" s="21" t="str">
        <f>+Q155</f>
        <v/>
      </c>
      <c r="G158" s="22" t="str">
        <f t="shared" si="220"/>
        <v/>
      </c>
      <c r="H158" s="23" t="str">
        <f>+O155</f>
        <v/>
      </c>
      <c r="I158" s="21" t="str">
        <f>+Q156</f>
        <v/>
      </c>
      <c r="J158" s="22" t="str">
        <f t="shared" si="221"/>
        <v/>
      </c>
      <c r="K158" s="20" t="str">
        <f>+O156</f>
        <v/>
      </c>
      <c r="L158" s="21" t="str">
        <f>+Q157</f>
        <v/>
      </c>
      <c r="M158" s="22" t="str">
        <f t="shared" ref="M158:M161" si="223">IF(N158&lt;&gt;"",":","")</f>
        <v/>
      </c>
      <c r="N158" s="23" t="str">
        <f>+O157</f>
        <v/>
      </c>
      <c r="O158" s="56"/>
      <c r="P158" s="57"/>
      <c r="Q158" s="58"/>
      <c r="R158" s="21" t="str">
        <f>IF('Gr 15'!$N$7&lt;&gt;"",'Gr 15'!$N$7,"")</f>
        <v/>
      </c>
      <c r="S158" s="22" t="str">
        <f>IF(T158&lt;&gt;"",":","")</f>
        <v/>
      </c>
      <c r="T158" s="23" t="str">
        <f>IF('Gr 15'!$P$7&lt;&gt;"",'Gr 15'!$P$7,"")</f>
        <v/>
      </c>
      <c r="U158" s="21" t="str">
        <f>IF('Gr 15'!$P$12&lt;&gt;"",'Gr 15'!$P$12,"")</f>
        <v/>
      </c>
      <c r="V158" s="22" t="str">
        <f t="shared" si="212"/>
        <v/>
      </c>
      <c r="W158" s="23" t="str">
        <f>IF('Gr 15'!$N$12&lt;&gt;"",'Gr 15'!$N$12,"")</f>
        <v/>
      </c>
      <c r="X158" s="21" t="str">
        <f>IF('Gr 15'!$P$16&lt;&gt;"",'Gr 15'!$P$16,"")</f>
        <v/>
      </c>
      <c r="Y158" s="22" t="str">
        <f t="shared" si="213"/>
        <v/>
      </c>
      <c r="Z158" s="23" t="str">
        <f>IF('Gr 15'!$N$16&lt;&gt;"",'Gr 15'!$N$16,"")</f>
        <v/>
      </c>
      <c r="AA158" s="24">
        <f t="shared" si="216"/>
        <v>0</v>
      </c>
      <c r="AB158" s="25" t="str">
        <f t="shared" si="214"/>
        <v>:</v>
      </c>
      <c r="AC158" s="26">
        <f t="shared" si="217"/>
        <v>0</v>
      </c>
      <c r="AD158" s="27">
        <f t="shared" si="218"/>
        <v>0</v>
      </c>
      <c r="AE158" s="28" t="s">
        <v>11</v>
      </c>
      <c r="AF158" s="25">
        <f t="shared" si="219"/>
        <v>0</v>
      </c>
      <c r="AG158" s="29" t="str">
        <f>IF(AA158+AC158&gt;0,RANK(sonuc!AI158,sonuc!AI$134:AI$141),"")</f>
        <v/>
      </c>
      <c r="AH158" s="138" t="e">
        <f t="shared" si="215"/>
        <v>#N/A</v>
      </c>
      <c r="AI158" s="78">
        <f>(sonuc!AA158*1000+sonuc!AC158*200+(sonuc!AD158-sonuc!AF158)*20)</f>
        <v>0</v>
      </c>
      <c r="AJ158" s="131" t="str">
        <f>IF(AA158+AC158&gt;0,sonuc!AA158+sonuc!AC158,"")</f>
        <v/>
      </c>
    </row>
    <row r="159" spans="1:36" ht="18.75">
      <c r="A159" s="130">
        <v>6</v>
      </c>
      <c r="B159" s="32"/>
      <c r="C159" s="19" t="str">
        <f>+T154</f>
        <v/>
      </c>
      <c r="D159" s="22" t="str">
        <f t="shared" si="222"/>
        <v/>
      </c>
      <c r="E159" s="20" t="str">
        <f>+R154</f>
        <v/>
      </c>
      <c r="F159" s="19" t="str">
        <f>+T155</f>
        <v/>
      </c>
      <c r="G159" s="22" t="str">
        <f t="shared" si="220"/>
        <v/>
      </c>
      <c r="H159" s="20" t="str">
        <f>+R155</f>
        <v/>
      </c>
      <c r="I159" s="19" t="str">
        <f>+T156</f>
        <v/>
      </c>
      <c r="J159" s="22" t="str">
        <f t="shared" si="221"/>
        <v/>
      </c>
      <c r="K159" s="20" t="str">
        <f>+R156</f>
        <v/>
      </c>
      <c r="L159" s="19" t="str">
        <f>+T157</f>
        <v/>
      </c>
      <c r="M159" s="22" t="str">
        <f>IF(N159&lt;&gt;"",":","")</f>
        <v/>
      </c>
      <c r="N159" s="20" t="str">
        <f>+R157</f>
        <v/>
      </c>
      <c r="O159" s="19" t="str">
        <f>+T158</f>
        <v/>
      </c>
      <c r="P159" s="22" t="str">
        <f t="shared" ref="P159:P161" si="224">IF(Q159&lt;&gt;"",":","")</f>
        <v/>
      </c>
      <c r="Q159" s="20" t="str">
        <f>+R158</f>
        <v/>
      </c>
      <c r="R159" s="56"/>
      <c r="S159" s="57"/>
      <c r="T159" s="58"/>
      <c r="U159" s="21" t="str">
        <f>IF('Gr 15'!$P$17&lt;&gt;"",'Gr 15'!$P$17,"")</f>
        <v/>
      </c>
      <c r="V159" s="22" t="str">
        <f t="shared" si="212"/>
        <v/>
      </c>
      <c r="W159" s="23" t="str">
        <f>IF('Gr 15'!$N$17&lt;&gt;"",'Gr 15'!$N$17,"")</f>
        <v/>
      </c>
      <c r="X159" s="21" t="str">
        <f>IF('Gr 15'!$P$10&lt;&gt;"",'Gr 15'!$P$10,"")</f>
        <v/>
      </c>
      <c r="Y159" s="22" t="str">
        <f t="shared" si="213"/>
        <v/>
      </c>
      <c r="Z159" s="23" t="str">
        <f>IF('Gr 15'!$N$10&lt;&gt;"",'Gr 15'!$N$10,"")</f>
        <v/>
      </c>
      <c r="AA159" s="24">
        <f t="shared" si="216"/>
        <v>0</v>
      </c>
      <c r="AB159" s="25" t="str">
        <f t="shared" si="214"/>
        <v>:</v>
      </c>
      <c r="AC159" s="26">
        <f t="shared" si="217"/>
        <v>0</v>
      </c>
      <c r="AD159" s="27">
        <f t="shared" si="218"/>
        <v>0</v>
      </c>
      <c r="AE159" s="28" t="s">
        <v>11</v>
      </c>
      <c r="AF159" s="25">
        <f t="shared" si="219"/>
        <v>0</v>
      </c>
      <c r="AG159" s="29" t="str">
        <f>IF(AA159+AC159&gt;0,RANK(sonuc!AI159,sonuc!AI$134:AI$141),"")</f>
        <v/>
      </c>
      <c r="AH159" s="138" t="e">
        <f t="shared" si="215"/>
        <v>#N/A</v>
      </c>
      <c r="AI159" s="78">
        <f>(sonuc!AA159*1000+sonuc!AC159*200+(sonuc!AD159-sonuc!AF159)*20)</f>
        <v>0</v>
      </c>
      <c r="AJ159" s="131" t="str">
        <f>IF(AA159+AC159&gt;0,sonuc!AA159+sonuc!AC159,"")</f>
        <v/>
      </c>
    </row>
    <row r="160" spans="1:36" ht="18.75">
      <c r="A160" s="130">
        <v>7</v>
      </c>
      <c r="B160" s="32"/>
      <c r="C160" s="19" t="str">
        <f>+W154</f>
        <v/>
      </c>
      <c r="D160" s="31" t="str">
        <f t="shared" si="222"/>
        <v/>
      </c>
      <c r="E160" s="20" t="str">
        <f>+U154</f>
        <v/>
      </c>
      <c r="F160" s="21" t="str">
        <f>+W155</f>
        <v/>
      </c>
      <c r="G160" s="22" t="str">
        <f t="shared" si="220"/>
        <v/>
      </c>
      <c r="H160" s="23" t="str">
        <f>+U155</f>
        <v/>
      </c>
      <c r="I160" s="21" t="str">
        <f>+W156</f>
        <v/>
      </c>
      <c r="J160" s="22" t="str">
        <f t="shared" si="221"/>
        <v/>
      </c>
      <c r="K160" s="23" t="str">
        <f>+U156</f>
        <v/>
      </c>
      <c r="L160" s="21" t="str">
        <f>+W157</f>
        <v/>
      </c>
      <c r="M160" s="22" t="str">
        <f t="shared" si="223"/>
        <v/>
      </c>
      <c r="N160" s="23" t="str">
        <f>+U157</f>
        <v/>
      </c>
      <c r="O160" s="21" t="str">
        <f>+W158</f>
        <v/>
      </c>
      <c r="P160" s="22" t="str">
        <f t="shared" si="224"/>
        <v/>
      </c>
      <c r="Q160" s="23" t="str">
        <f>+U158</f>
        <v/>
      </c>
      <c r="R160" s="21" t="str">
        <f>+W159</f>
        <v/>
      </c>
      <c r="S160" s="22" t="str">
        <f t="shared" ref="S160:S161" si="225">IF(T160&lt;&gt;"",":","")</f>
        <v/>
      </c>
      <c r="T160" s="23" t="str">
        <f>+U159</f>
        <v/>
      </c>
      <c r="U160" s="56"/>
      <c r="V160" s="57"/>
      <c r="W160" s="58"/>
      <c r="X160" s="21" t="str">
        <f>IF('Gr 15'!$P$6&lt;&gt;"",'Gr 15'!$P$6,"")</f>
        <v/>
      </c>
      <c r="Y160" s="22" t="str">
        <f t="shared" si="213"/>
        <v/>
      </c>
      <c r="Z160" s="23" t="str">
        <f>IF('Gr 15'!$N$6&lt;&gt;"",'Gr 15'!$N$6,"")</f>
        <v/>
      </c>
      <c r="AA160" s="24">
        <f t="shared" si="216"/>
        <v>0</v>
      </c>
      <c r="AB160" s="25" t="str">
        <f t="shared" si="214"/>
        <v>:</v>
      </c>
      <c r="AC160" s="26">
        <f t="shared" si="217"/>
        <v>0</v>
      </c>
      <c r="AD160" s="27">
        <f t="shared" si="218"/>
        <v>0</v>
      </c>
      <c r="AE160" s="28" t="s">
        <v>11</v>
      </c>
      <c r="AF160" s="25">
        <f t="shared" si="219"/>
        <v>0</v>
      </c>
      <c r="AG160" s="29" t="str">
        <f>IF(AA160+AC160&gt;0,RANK(sonuc!AI160,sonuc!AI$134:AI$141),"")</f>
        <v/>
      </c>
      <c r="AH160" s="138" t="e">
        <f t="shared" si="215"/>
        <v>#N/A</v>
      </c>
      <c r="AI160" s="78">
        <f>(sonuc!AA160*1000+sonuc!AC160*200+(sonuc!AD160-sonuc!AF160)*20)</f>
        <v>0</v>
      </c>
      <c r="AJ160" s="131" t="str">
        <f>IF(AA160+AC160&gt;0,sonuc!AA160+sonuc!AC160,"")</f>
        <v/>
      </c>
    </row>
    <row r="161" spans="1:36" ht="19.5" thickBot="1">
      <c r="A161" s="134">
        <v>8</v>
      </c>
      <c r="B161" s="33"/>
      <c r="C161" s="79" t="str">
        <f>+Z154</f>
        <v/>
      </c>
      <c r="D161" s="80" t="str">
        <f t="shared" si="222"/>
        <v/>
      </c>
      <c r="E161" s="81" t="str">
        <f>+X154</f>
        <v/>
      </c>
      <c r="F161" s="79" t="str">
        <f>+Z155</f>
        <v/>
      </c>
      <c r="G161" s="80" t="str">
        <f t="shared" si="220"/>
        <v/>
      </c>
      <c r="H161" s="81" t="str">
        <f>+X155</f>
        <v/>
      </c>
      <c r="I161" s="79" t="str">
        <f>+Z156</f>
        <v/>
      </c>
      <c r="J161" s="80" t="str">
        <f t="shared" si="221"/>
        <v/>
      </c>
      <c r="K161" s="81" t="str">
        <f>+X156</f>
        <v/>
      </c>
      <c r="L161" s="79" t="str">
        <f>+Z157</f>
        <v/>
      </c>
      <c r="M161" s="80" t="str">
        <f t="shared" si="223"/>
        <v/>
      </c>
      <c r="N161" s="81" t="str">
        <f>+X157</f>
        <v/>
      </c>
      <c r="O161" s="79" t="str">
        <f>+Z158</f>
        <v/>
      </c>
      <c r="P161" s="80" t="str">
        <f t="shared" si="224"/>
        <v/>
      </c>
      <c r="Q161" s="81" t="str">
        <f>+X158</f>
        <v/>
      </c>
      <c r="R161" s="79" t="str">
        <f>+Z159</f>
        <v/>
      </c>
      <c r="S161" s="80" t="str">
        <f t="shared" si="225"/>
        <v/>
      </c>
      <c r="T161" s="81" t="str">
        <f>+X159</f>
        <v/>
      </c>
      <c r="U161" s="79" t="str">
        <f>+Z160</f>
        <v/>
      </c>
      <c r="V161" s="80" t="str">
        <f>IF(W161&lt;&gt;"",":","")</f>
        <v/>
      </c>
      <c r="W161" s="81" t="str">
        <f>+X160</f>
        <v/>
      </c>
      <c r="X161" s="82"/>
      <c r="Y161" s="83"/>
      <c r="Z161" s="84"/>
      <c r="AA161" s="85">
        <f t="shared" si="216"/>
        <v>0</v>
      </c>
      <c r="AB161" s="86" t="str">
        <f t="shared" si="214"/>
        <v>:</v>
      </c>
      <c r="AC161" s="87">
        <f t="shared" si="217"/>
        <v>0</v>
      </c>
      <c r="AD161" s="88">
        <f t="shared" si="218"/>
        <v>0</v>
      </c>
      <c r="AE161" s="89" t="s">
        <v>11</v>
      </c>
      <c r="AF161" s="86">
        <f t="shared" si="219"/>
        <v>0</v>
      </c>
      <c r="AG161" s="90" t="str">
        <f>IF(AA161+AC161&gt;0,RANK(sonuc!AI161,sonuc!AI$134:AI$141),"")</f>
        <v/>
      </c>
      <c r="AH161" s="139" t="e">
        <f t="shared" si="215"/>
        <v>#N/A</v>
      </c>
      <c r="AI161" s="91">
        <f>(sonuc!AA161*1000+sonuc!AC161*200+(sonuc!AD161-sonuc!AF161)*20)</f>
        <v>0</v>
      </c>
      <c r="AJ161" s="131" t="str">
        <f>IF(AA161+AC161&gt;0,sonuc!AA161+sonuc!AC161,"")</f>
        <v/>
      </c>
    </row>
  </sheetData>
  <sortState ref="AK2:AK134">
    <sortCondition ref="AK134"/>
  </sortState>
  <mergeCells count="177">
    <mergeCell ref="AD143:AF143"/>
    <mergeCell ref="A152:AI152"/>
    <mergeCell ref="C153:E153"/>
    <mergeCell ref="F153:H153"/>
    <mergeCell ref="I153:K153"/>
    <mergeCell ref="L153:N153"/>
    <mergeCell ref="O153:Q153"/>
    <mergeCell ref="R153:T153"/>
    <mergeCell ref="U153:W153"/>
    <mergeCell ref="X153:Z153"/>
    <mergeCell ref="AA153:AC153"/>
    <mergeCell ref="AD153:AF153"/>
    <mergeCell ref="C143:E143"/>
    <mergeCell ref="F143:H143"/>
    <mergeCell ref="I143:K143"/>
    <mergeCell ref="L143:N143"/>
    <mergeCell ref="O143:Q143"/>
    <mergeCell ref="R143:T143"/>
    <mergeCell ref="U143:W143"/>
    <mergeCell ref="X143:Z143"/>
    <mergeCell ref="AA143:AC143"/>
    <mergeCell ref="AA53:AC53"/>
    <mergeCell ref="X53:Z53"/>
    <mergeCell ref="L93:N93"/>
    <mergeCell ref="O93:Q93"/>
    <mergeCell ref="C53:E53"/>
    <mergeCell ref="F53:H53"/>
    <mergeCell ref="I53:K53"/>
    <mergeCell ref="R73:T73"/>
    <mergeCell ref="A142:AI142"/>
    <mergeCell ref="AD93:AF93"/>
    <mergeCell ref="A102:AI102"/>
    <mergeCell ref="C103:E103"/>
    <mergeCell ref="F103:H103"/>
    <mergeCell ref="A92:AI92"/>
    <mergeCell ref="C93:E93"/>
    <mergeCell ref="F93:H93"/>
    <mergeCell ref="I93:K93"/>
    <mergeCell ref="A62:AI62"/>
    <mergeCell ref="L63:N63"/>
    <mergeCell ref="O63:Q63"/>
    <mergeCell ref="R63:T63"/>
    <mergeCell ref="U63:W63"/>
    <mergeCell ref="F113:H113"/>
    <mergeCell ref="I113:K113"/>
    <mergeCell ref="R113:T113"/>
    <mergeCell ref="U113:W113"/>
    <mergeCell ref="AD103:AF103"/>
    <mergeCell ref="AA103:AC103"/>
    <mergeCell ref="I103:K103"/>
    <mergeCell ref="L103:N103"/>
    <mergeCell ref="O103:Q103"/>
    <mergeCell ref="L113:N113"/>
    <mergeCell ref="O113:Q113"/>
    <mergeCell ref="U103:W103"/>
    <mergeCell ref="R103:T103"/>
    <mergeCell ref="AD113:AF113"/>
    <mergeCell ref="AA113:AC113"/>
    <mergeCell ref="X113:Z113"/>
    <mergeCell ref="A112:AI112"/>
    <mergeCell ref="C113:E113"/>
    <mergeCell ref="X103:Z103"/>
    <mergeCell ref="U73:W73"/>
    <mergeCell ref="U93:W93"/>
    <mergeCell ref="X93:Z93"/>
    <mergeCell ref="L53:N53"/>
    <mergeCell ref="O53:Q53"/>
    <mergeCell ref="C63:E63"/>
    <mergeCell ref="F63:H63"/>
    <mergeCell ref="I63:K63"/>
    <mergeCell ref="R53:T53"/>
    <mergeCell ref="C83:E83"/>
    <mergeCell ref="F83:H83"/>
    <mergeCell ref="I83:K83"/>
    <mergeCell ref="L83:N83"/>
    <mergeCell ref="U83:W83"/>
    <mergeCell ref="X83:Z83"/>
    <mergeCell ref="U53:W53"/>
    <mergeCell ref="A72:AI72"/>
    <mergeCell ref="C73:E73"/>
    <mergeCell ref="F73:H73"/>
    <mergeCell ref="I73:K73"/>
    <mergeCell ref="L73:N73"/>
    <mergeCell ref="O73:Q73"/>
    <mergeCell ref="AD53:AF53"/>
    <mergeCell ref="AD83:AF83"/>
    <mergeCell ref="AA93:AC93"/>
    <mergeCell ref="R93:T93"/>
    <mergeCell ref="I33:K33"/>
    <mergeCell ref="L33:N33"/>
    <mergeCell ref="AD33:AF33"/>
    <mergeCell ref="AA33:AC33"/>
    <mergeCell ref="X33:Z33"/>
    <mergeCell ref="X43:Z43"/>
    <mergeCell ref="O43:Q43"/>
    <mergeCell ref="R43:T43"/>
    <mergeCell ref="U43:W43"/>
    <mergeCell ref="AA43:AC43"/>
    <mergeCell ref="AD43:AF43"/>
    <mergeCell ref="A52:AI52"/>
    <mergeCell ref="O83:Q83"/>
    <mergeCell ref="R83:T83"/>
    <mergeCell ref="X73:Z73"/>
    <mergeCell ref="X63:Z63"/>
    <mergeCell ref="AD63:AF63"/>
    <mergeCell ref="AA63:AC63"/>
    <mergeCell ref="AA73:AC73"/>
    <mergeCell ref="AA83:AC83"/>
    <mergeCell ref="AD73:AF73"/>
    <mergeCell ref="A82:AI82"/>
    <mergeCell ref="C43:E43"/>
    <mergeCell ref="F43:H43"/>
    <mergeCell ref="I43:K43"/>
    <mergeCell ref="L43:N43"/>
    <mergeCell ref="C33:E33"/>
    <mergeCell ref="F33:H33"/>
    <mergeCell ref="AA3:AC3"/>
    <mergeCell ref="U13:W13"/>
    <mergeCell ref="I13:K13"/>
    <mergeCell ref="L13:N13"/>
    <mergeCell ref="R13:T13"/>
    <mergeCell ref="O3:Q3"/>
    <mergeCell ref="A32:AI32"/>
    <mergeCell ref="O33:Q33"/>
    <mergeCell ref="R33:T33"/>
    <mergeCell ref="A42:AI42"/>
    <mergeCell ref="C23:E23"/>
    <mergeCell ref="F23:H23"/>
    <mergeCell ref="I23:K23"/>
    <mergeCell ref="L23:N23"/>
    <mergeCell ref="U23:W23"/>
    <mergeCell ref="X23:Z23"/>
    <mergeCell ref="R23:T23"/>
    <mergeCell ref="U33:W33"/>
    <mergeCell ref="AD13:AF13"/>
    <mergeCell ref="AA23:AC23"/>
    <mergeCell ref="A22:AI22"/>
    <mergeCell ref="O23:Q23"/>
    <mergeCell ref="X13:Z13"/>
    <mergeCell ref="A1:AI1"/>
    <mergeCell ref="A2:AI2"/>
    <mergeCell ref="A12:AI12"/>
    <mergeCell ref="X3:Z3"/>
    <mergeCell ref="O13:Q13"/>
    <mergeCell ref="C13:E13"/>
    <mergeCell ref="F13:H13"/>
    <mergeCell ref="AD3:AF3"/>
    <mergeCell ref="R3:T3"/>
    <mergeCell ref="U3:W3"/>
    <mergeCell ref="I3:K3"/>
    <mergeCell ref="L3:N3"/>
    <mergeCell ref="C3:E3"/>
    <mergeCell ref="F3:H3"/>
    <mergeCell ref="AA13:AC13"/>
    <mergeCell ref="AD23:AF23"/>
    <mergeCell ref="A122:AI122"/>
    <mergeCell ref="U133:W133"/>
    <mergeCell ref="X133:Z133"/>
    <mergeCell ref="AA133:AC133"/>
    <mergeCell ref="A132:AI132"/>
    <mergeCell ref="X123:Z123"/>
    <mergeCell ref="C133:E133"/>
    <mergeCell ref="F133:H133"/>
    <mergeCell ref="I133:K133"/>
    <mergeCell ref="L133:N133"/>
    <mergeCell ref="R133:T133"/>
    <mergeCell ref="O133:Q133"/>
    <mergeCell ref="AD133:AF133"/>
    <mergeCell ref="C123:E123"/>
    <mergeCell ref="F123:H123"/>
    <mergeCell ref="I123:K123"/>
    <mergeCell ref="L123:N123"/>
    <mergeCell ref="O123:Q123"/>
    <mergeCell ref="R123:T123"/>
    <mergeCell ref="U123:W123"/>
    <mergeCell ref="AD123:AF123"/>
    <mergeCell ref="AA123:AC123"/>
  </mergeCells>
  <phoneticPr fontId="8" type="noConversion"/>
  <printOptions horizontalCentered="1" verticalCentered="1"/>
  <pageMargins left="0" right="0" top="0.37" bottom="0.47244094488188981" header="0.16" footer="0.51181102362204722"/>
  <pageSetup paperSize="9" orientation="portrait" r:id="rId1"/>
  <headerFooter alignWithMargins="0"/>
  <ignoredErrors>
    <ignoredError sqref="C13 F13 I13 L13 O13 R13 U13 X13" numberStoredAsText="1"/>
    <ignoredError sqref="AJ1:AJ1048576" unlockedFormula="1"/>
  </ignoredErrors>
  <legacyDrawing r:id="rId2"/>
  <webPublishItems count="5">
    <webPublishItem id="13647" divId="turnuva_13647" sourceType="printArea" destinationFile="C:\Documents and Settings\metin mestanoğlu\Desktop\rating turnuva\turnuvaweb2.htm"/>
    <webPublishItem id="17188" divId="sonuclar2511_17188" sourceType="range" sourceRef="A1:AI71" destinationFile="C:\Documents and Settings\Engin\Desktop\sonuc.htm"/>
    <webPublishItem id="14620" divId="turnuva_14620" sourceType="range" sourceRef="A1:AI91" destinationFile="C:\Documents and Settings\metin mestanoğlu\Desktop\rating turnuva\turnuvaweb.htm"/>
    <webPublishItem id="15458" divId="turnuva_15458" sourceType="range" sourceRef="A1:AI111" destinationFile="C:\Documents and Settings\metin mestanoğlu\Desktop\rating turnuva\turnuvaweb2.htm"/>
    <webPublishItem id="30611" divId="turnuva2_30611" sourceType="range" sourceRef="A1:AI121" destinationFile="C:\Documents and Settings\-\Desktop\ratingtablo.htm" title="FBVTT Ferdi Rating // 19 Ocak 2008"/>
  </webPublishItem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1" zoomScaleNormal="91" workbookViewId="0">
      <selection activeCell="G16" sqref="G16"/>
    </sheetView>
  </sheetViews>
  <sheetFormatPr defaultColWidth="11.42578125" defaultRowHeight="12.75"/>
  <cols>
    <col min="1" max="1" width="4.7109375" style="124" customWidth="1"/>
    <col min="2" max="2" width="18.5703125" style="93" bestFit="1" customWidth="1"/>
    <col min="3" max="3" width="0.85546875" style="93" customWidth="1"/>
    <col min="4" max="4" width="20.425781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0.42578125" style="93" bestFit="1" customWidth="1"/>
    <col min="11" max="11" width="0.85546875" style="93" customWidth="1"/>
    <col min="12" max="12" width="1.7109375" style="93" customWidth="1"/>
    <col min="13" max="13" width="19.285156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5" t="s">
        <v>50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93"/>
    </row>
    <row r="2" spans="1:20" s="94" customFormat="1" ht="19.5" customHeight="1" thickBot="1">
      <c r="A2" s="226" t="str">
        <f>sonuc!A62</f>
        <v>Grup 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93"/>
    </row>
    <row r="3" spans="1:20" s="94" customFormat="1" ht="15.95" customHeight="1" thickBot="1">
      <c r="A3" s="227" t="s">
        <v>12</v>
      </c>
      <c r="B3" s="228"/>
      <c r="C3" s="228"/>
      <c r="D3" s="228"/>
      <c r="E3" s="228"/>
      <c r="F3" s="228"/>
      <c r="G3" s="228"/>
      <c r="H3" s="95"/>
      <c r="I3" s="228" t="s">
        <v>71</v>
      </c>
      <c r="J3" s="228"/>
      <c r="K3" s="228"/>
      <c r="L3" s="228"/>
      <c r="M3" s="228"/>
      <c r="N3" s="228"/>
      <c r="O3" s="228"/>
      <c r="P3" s="229"/>
      <c r="Q3" s="93"/>
    </row>
    <row r="4" spans="1:20" ht="15.95" customHeight="1">
      <c r="A4" s="96" t="s">
        <v>37</v>
      </c>
      <c r="B4" s="1" t="str">
        <f>IF(sonuc!$B$64&lt;&gt;"",sonuc!$B$64,"")</f>
        <v/>
      </c>
      <c r="C4" s="2" t="s">
        <v>13</v>
      </c>
      <c r="D4" s="71" t="str">
        <f>IF(sonuc!$B$71&lt;&gt;"",sonuc!$B$71,"")</f>
        <v>Mehmet Ekşioğlu</v>
      </c>
      <c r="E4" s="54"/>
      <c r="F4" s="98" t="s">
        <v>13</v>
      </c>
      <c r="G4" s="55"/>
      <c r="H4" s="59"/>
      <c r="I4" s="99" t="s">
        <v>19</v>
      </c>
      <c r="J4" s="1" t="str">
        <f>IF(sonuc!$B$64&lt;&gt;"",sonuc!$B$64,"")</f>
        <v/>
      </c>
      <c r="K4" s="2" t="s">
        <v>13</v>
      </c>
      <c r="L4" s="4"/>
      <c r="M4" s="3" t="str">
        <f>IF(sonuc!$B$67&lt;&gt;"",sonuc!$B$67,"")</f>
        <v>Yalçın Karakaya</v>
      </c>
      <c r="N4" s="60"/>
      <c r="O4" s="98" t="s">
        <v>13</v>
      </c>
      <c r="P4" s="61"/>
      <c r="T4" s="93"/>
    </row>
    <row r="5" spans="1:20" ht="15.95" customHeight="1">
      <c r="A5" s="101" t="s">
        <v>38</v>
      </c>
      <c r="B5" s="9" t="str">
        <f>IF(sonuc!$B$65&lt;&gt;"",sonuc!$B$65,"")</f>
        <v>Mustafa Yılmaz</v>
      </c>
      <c r="C5" s="7" t="s">
        <v>13</v>
      </c>
      <c r="D5" s="53" t="str">
        <f>IF(sonuc!$B$70&lt;&gt;"",sonuc!$B$70,"")</f>
        <v xml:space="preserve">Rüştü Mutlu </v>
      </c>
      <c r="E5" s="5">
        <v>3</v>
      </c>
      <c r="F5" s="103" t="s">
        <v>13</v>
      </c>
      <c r="G5" s="6">
        <v>0</v>
      </c>
      <c r="H5" s="16"/>
      <c r="I5" s="104" t="s">
        <v>20</v>
      </c>
      <c r="J5" s="9" t="str">
        <f>IF(sonuc!$B$65&lt;&gt;"",sonuc!$B$65,"")</f>
        <v>Mustafa Yılmaz</v>
      </c>
      <c r="K5" s="7" t="s">
        <v>13</v>
      </c>
      <c r="L5" s="11"/>
      <c r="M5" s="10" t="str">
        <f>IF(sonuc!$B$66&lt;&gt;"",sonuc!$B$66,"")</f>
        <v>Gökhan Göziş</v>
      </c>
      <c r="N5" s="8">
        <v>1</v>
      </c>
      <c r="O5" s="103" t="s">
        <v>13</v>
      </c>
      <c r="P5" s="17">
        <v>3</v>
      </c>
      <c r="T5" s="93"/>
    </row>
    <row r="6" spans="1:20" ht="15.95" customHeight="1">
      <c r="A6" s="101" t="s">
        <v>39</v>
      </c>
      <c r="B6" s="9" t="str">
        <f>IF(sonuc!$B$66&lt;&gt;"",sonuc!$B$66,"")</f>
        <v>Gökhan Göziş</v>
      </c>
      <c r="C6" s="7" t="s">
        <v>13</v>
      </c>
      <c r="D6" s="53" t="str">
        <f>IF(sonuc!$B$69&lt;&gt;"",sonuc!$B$69,"")</f>
        <v>Bülent Nomer</v>
      </c>
      <c r="E6" s="5">
        <v>3</v>
      </c>
      <c r="F6" s="103" t="s">
        <v>13</v>
      </c>
      <c r="G6" s="6">
        <v>1</v>
      </c>
      <c r="H6" s="16"/>
      <c r="I6" s="104" t="s">
        <v>74</v>
      </c>
      <c r="J6" s="9" t="str">
        <f>IF(sonuc!$B$71&lt;&gt;"",sonuc!$B$71,"")</f>
        <v>Mehmet Ekşioğlu</v>
      </c>
      <c r="K6" s="7" t="s">
        <v>13</v>
      </c>
      <c r="L6" s="11"/>
      <c r="M6" s="10" t="str">
        <f>IF(sonuc!$B$70&lt;&gt;"",sonuc!$B$70,"")</f>
        <v xml:space="preserve">Rüştü Mutlu </v>
      </c>
      <c r="N6" s="8">
        <v>0</v>
      </c>
      <c r="O6" s="103" t="s">
        <v>13</v>
      </c>
      <c r="P6" s="17">
        <v>3</v>
      </c>
      <c r="T6" s="93"/>
    </row>
    <row r="7" spans="1:20" ht="15.95" customHeight="1" thickBot="1">
      <c r="A7" s="106" t="s">
        <v>40</v>
      </c>
      <c r="B7" s="62" t="str">
        <f>IF(sonuc!$B$67&lt;&gt;"",sonuc!$B$67,"")</f>
        <v>Yalçın Karakaya</v>
      </c>
      <c r="C7" s="72" t="s">
        <v>13</v>
      </c>
      <c r="D7" s="73" t="str">
        <f>IF(sonuc!$B$68&lt;&gt;"",sonuc!$B$68,"")</f>
        <v>Mustafa Yıldırım</v>
      </c>
      <c r="E7" s="65">
        <v>1</v>
      </c>
      <c r="F7" s="108" t="s">
        <v>13</v>
      </c>
      <c r="G7" s="66">
        <v>3</v>
      </c>
      <c r="H7" s="67"/>
      <c r="I7" s="109" t="s">
        <v>46</v>
      </c>
      <c r="J7" s="62" t="str">
        <f>IF(sonuc!$B$68&lt;&gt;"",sonuc!$B$68,"")</f>
        <v>Mustafa Yıldırım</v>
      </c>
      <c r="K7" s="72" t="s">
        <v>13</v>
      </c>
      <c r="L7" s="74"/>
      <c r="M7" s="64" t="str">
        <f>IF(sonuc!$B$69&lt;&gt;"",sonuc!$B$69,"")</f>
        <v>Bülent Nomer</v>
      </c>
      <c r="N7" s="69">
        <v>3</v>
      </c>
      <c r="O7" s="108" t="s">
        <v>13</v>
      </c>
      <c r="P7" s="70">
        <v>0</v>
      </c>
      <c r="T7" s="93"/>
    </row>
    <row r="8" spans="1:20" ht="15.95" customHeight="1" thickBot="1">
      <c r="A8" s="230" t="s">
        <v>14</v>
      </c>
      <c r="B8" s="231"/>
      <c r="C8" s="231"/>
      <c r="D8" s="231"/>
      <c r="E8" s="231"/>
      <c r="F8" s="231"/>
      <c r="G8" s="231"/>
      <c r="H8" s="111"/>
      <c r="I8" s="231" t="s">
        <v>23</v>
      </c>
      <c r="J8" s="231"/>
      <c r="K8" s="231"/>
      <c r="L8" s="231"/>
      <c r="M8" s="231"/>
      <c r="N8" s="231"/>
      <c r="O8" s="231"/>
      <c r="P8" s="232"/>
      <c r="T8" s="93"/>
    </row>
    <row r="9" spans="1:20" ht="15.95" customHeight="1">
      <c r="A9" s="112" t="s">
        <v>34</v>
      </c>
      <c r="B9" s="1" t="str">
        <f>IF(sonuc!$B$64&lt;&gt;"",sonuc!$B$64,"")</f>
        <v/>
      </c>
      <c r="C9" s="12" t="s">
        <v>13</v>
      </c>
      <c r="D9" s="3" t="str">
        <f>IF(sonuc!$B$70&lt;&gt;"",sonuc!$B$70,"")</f>
        <v xml:space="preserve">Rüştü Mutlu </v>
      </c>
      <c r="E9" s="54"/>
      <c r="F9" s="98" t="s">
        <v>13</v>
      </c>
      <c r="G9" s="55"/>
      <c r="H9" s="59"/>
      <c r="I9" s="99" t="s">
        <v>15</v>
      </c>
      <c r="J9" s="1" t="str">
        <f>IF(sonuc!$B$64&lt;&gt;"",sonuc!$B$64,"")</f>
        <v/>
      </c>
      <c r="K9" s="12" t="s">
        <v>13</v>
      </c>
      <c r="L9" s="13"/>
      <c r="M9" s="3" t="str">
        <f>IF(sonuc!$B$65&lt;&gt;"",sonuc!$B$65,"")</f>
        <v>Mustafa Yılmaz</v>
      </c>
      <c r="N9" s="60"/>
      <c r="O9" s="98" t="s">
        <v>13</v>
      </c>
      <c r="P9" s="61"/>
      <c r="T9" s="93"/>
    </row>
    <row r="10" spans="1:20" ht="15.95" customHeight="1">
      <c r="A10" s="115" t="s">
        <v>35</v>
      </c>
      <c r="B10" s="9" t="str">
        <f>IF(sonuc!$B$65&lt;&gt;"",sonuc!$B$65,"")</f>
        <v>Mustafa Yılmaz</v>
      </c>
      <c r="C10" s="14" t="s">
        <v>13</v>
      </c>
      <c r="D10" s="10" t="str">
        <f>IF(sonuc!$B$69&lt;&gt;"",sonuc!$B$69,"")</f>
        <v>Bülent Nomer</v>
      </c>
      <c r="E10" s="5">
        <v>3</v>
      </c>
      <c r="F10" s="103" t="s">
        <v>13</v>
      </c>
      <c r="G10" s="6">
        <v>2</v>
      </c>
      <c r="H10" s="16"/>
      <c r="I10" s="104" t="s">
        <v>75</v>
      </c>
      <c r="J10" s="9" t="str">
        <f>IF(sonuc!$B$71&lt;&gt;"",sonuc!$B$71,"")</f>
        <v>Mehmet Ekşioğlu</v>
      </c>
      <c r="K10" s="14" t="s">
        <v>13</v>
      </c>
      <c r="L10" s="15"/>
      <c r="M10" s="10" t="str">
        <f>IF(sonuc!$B$69&lt;&gt;"",sonuc!$B$69,"")</f>
        <v>Bülent Nomer</v>
      </c>
      <c r="N10" s="8">
        <v>1</v>
      </c>
      <c r="O10" s="103" t="s">
        <v>13</v>
      </c>
      <c r="P10" s="17">
        <v>3</v>
      </c>
      <c r="T10" s="93"/>
    </row>
    <row r="11" spans="1:20" ht="15.95" customHeight="1">
      <c r="A11" s="115" t="s">
        <v>36</v>
      </c>
      <c r="B11" s="9" t="str">
        <f>IF(sonuc!$B$66&lt;&gt;"",sonuc!$B$66,"")</f>
        <v>Gökhan Göziş</v>
      </c>
      <c r="C11" s="14" t="s">
        <v>13</v>
      </c>
      <c r="D11" s="10" t="str">
        <f>IF(sonuc!$B$68&lt;&gt;"",sonuc!$B$68,"")</f>
        <v>Mustafa Yıldırım</v>
      </c>
      <c r="E11" s="5">
        <v>1</v>
      </c>
      <c r="F11" s="103" t="s">
        <v>13</v>
      </c>
      <c r="G11" s="6">
        <v>3</v>
      </c>
      <c r="H11" s="16"/>
      <c r="I11" s="118" t="s">
        <v>70</v>
      </c>
      <c r="J11" s="9" t="str">
        <f>IF(sonuc!$B$67&lt;&gt;"",sonuc!$B$67,"")</f>
        <v>Yalçın Karakaya</v>
      </c>
      <c r="K11" s="14" t="s">
        <v>13</v>
      </c>
      <c r="L11" s="15"/>
      <c r="M11" s="10" t="str">
        <f>IF(sonuc!$B$66&lt;&gt;"",sonuc!$B$66,"")</f>
        <v>Gökhan Göziş</v>
      </c>
      <c r="N11" s="8">
        <v>0</v>
      </c>
      <c r="O11" s="103" t="s">
        <v>13</v>
      </c>
      <c r="P11" s="17">
        <v>3</v>
      </c>
      <c r="T11" s="93"/>
    </row>
    <row r="12" spans="1:20" ht="15.95" customHeight="1" thickBot="1">
      <c r="A12" s="119" t="s">
        <v>47</v>
      </c>
      <c r="B12" s="62" t="str">
        <f>IF(sonuc!$B$67&lt;&gt;"",sonuc!$B$67,"")</f>
        <v>Yalçın Karakaya</v>
      </c>
      <c r="C12" s="63" t="s">
        <v>13</v>
      </c>
      <c r="D12" s="64" t="str">
        <f>IF(sonuc!$B$71&lt;&gt;"",sonuc!$B$71,"")</f>
        <v>Mehmet Ekşioğlu</v>
      </c>
      <c r="E12" s="65">
        <v>2</v>
      </c>
      <c r="F12" s="108" t="s">
        <v>13</v>
      </c>
      <c r="G12" s="66">
        <v>3</v>
      </c>
      <c r="H12" s="67"/>
      <c r="I12" s="109" t="s">
        <v>76</v>
      </c>
      <c r="J12" s="62" t="str">
        <f>IF(sonuc!$B$70&lt;&gt;"",sonuc!$B$70,"")</f>
        <v xml:space="preserve">Rüştü Mutlu </v>
      </c>
      <c r="K12" s="63" t="s">
        <v>13</v>
      </c>
      <c r="L12" s="68"/>
      <c r="M12" s="64" t="str">
        <f>IF(sonuc!$B$68&lt;&gt;"",sonuc!$B$68,"")</f>
        <v>Mustafa Yıldırım</v>
      </c>
      <c r="N12" s="69">
        <v>0</v>
      </c>
      <c r="O12" s="108" t="s">
        <v>13</v>
      </c>
      <c r="P12" s="70">
        <v>3</v>
      </c>
      <c r="T12" s="93"/>
    </row>
    <row r="13" spans="1:20" s="122" customFormat="1" ht="15.95" customHeight="1" thickBot="1">
      <c r="A13" s="230" t="s">
        <v>16</v>
      </c>
      <c r="B13" s="231"/>
      <c r="C13" s="231"/>
      <c r="D13" s="231"/>
      <c r="E13" s="231"/>
      <c r="F13" s="231"/>
      <c r="G13" s="231"/>
      <c r="H13" s="111"/>
      <c r="I13" s="231" t="s">
        <v>72</v>
      </c>
      <c r="J13" s="231"/>
      <c r="K13" s="231"/>
      <c r="L13" s="231"/>
      <c r="M13" s="231"/>
      <c r="N13" s="231"/>
      <c r="O13" s="231"/>
      <c r="P13" s="232"/>
    </row>
    <row r="14" spans="1:20" s="122" customFormat="1" ht="15.95" customHeight="1">
      <c r="A14" s="112" t="s">
        <v>24</v>
      </c>
      <c r="B14" s="1" t="str">
        <f>IF(sonuc!$B$64&lt;&gt;"",sonuc!$B$64,"")</f>
        <v/>
      </c>
      <c r="C14" s="12" t="s">
        <v>13</v>
      </c>
      <c r="D14" s="3" t="str">
        <f>IF(sonuc!$B$69&lt;&gt;"",sonuc!$B$69,"")</f>
        <v>Bülent Nomer</v>
      </c>
      <c r="E14" s="54"/>
      <c r="F14" s="98" t="s">
        <v>13</v>
      </c>
      <c r="G14" s="55"/>
      <c r="H14" s="59"/>
      <c r="I14" s="99" t="s">
        <v>17</v>
      </c>
      <c r="J14" s="1" t="str">
        <f>IF(sonuc!$B$64&lt;&gt;"",sonuc!$B$64,"")</f>
        <v/>
      </c>
      <c r="K14" s="12" t="s">
        <v>13</v>
      </c>
      <c r="L14" s="13"/>
      <c r="M14" s="3" t="str">
        <f>IF(sonuc!$B$66&lt;&gt;"",sonuc!$B$66,"")</f>
        <v>Gökhan Göziş</v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IF(sonuc!$B$65&lt;&gt;"",sonuc!$B$65,"")</f>
        <v>Mustafa Yılmaz</v>
      </c>
      <c r="C15" s="14" t="s">
        <v>13</v>
      </c>
      <c r="D15" s="10" t="str">
        <f>IF(sonuc!$B$68&lt;&gt;"",sonuc!$B$68,"")</f>
        <v>Mustafa Yıldırım</v>
      </c>
      <c r="E15" s="5">
        <v>3</v>
      </c>
      <c r="F15" s="103" t="s">
        <v>13</v>
      </c>
      <c r="G15" s="6">
        <v>1</v>
      </c>
      <c r="H15" s="16"/>
      <c r="I15" s="104" t="s">
        <v>22</v>
      </c>
      <c r="J15" s="9" t="str">
        <f>IF(sonuc!$B$65&lt;&gt;"",sonuc!$B$65,"")</f>
        <v>Mustafa Yılmaz</v>
      </c>
      <c r="K15" s="14" t="s">
        <v>13</v>
      </c>
      <c r="L15" s="15"/>
      <c r="M15" s="10" t="str">
        <f>IF(sonuc!$B$67&lt;&gt;"",sonuc!$B$67,"")</f>
        <v>Yalçın Karakaya</v>
      </c>
      <c r="N15" s="8">
        <v>3</v>
      </c>
      <c r="O15" s="103" t="s">
        <v>13</v>
      </c>
      <c r="P15" s="17">
        <v>0</v>
      </c>
    </row>
    <row r="16" spans="1:20" s="122" customFormat="1" ht="15.95" customHeight="1">
      <c r="A16" s="115" t="s">
        <v>44</v>
      </c>
      <c r="B16" s="9" t="str">
        <f>IF(sonuc!$B$66&lt;&gt;"",sonuc!$B$66,"")</f>
        <v>Gökhan Göziş</v>
      </c>
      <c r="C16" s="14" t="s">
        <v>13</v>
      </c>
      <c r="D16" s="10" t="str">
        <f>IF(sonuc!$B$71&lt;&gt;"",sonuc!$B$71,"")</f>
        <v>Mehmet Ekşioğlu</v>
      </c>
      <c r="E16" s="5">
        <v>1</v>
      </c>
      <c r="F16" s="103" t="s">
        <v>13</v>
      </c>
      <c r="G16" s="6">
        <v>3</v>
      </c>
      <c r="H16" s="16"/>
      <c r="I16" s="104" t="s">
        <v>77</v>
      </c>
      <c r="J16" s="9" t="str">
        <f>IF(sonuc!$B$71&lt;&gt;"",sonuc!$B$71,"")</f>
        <v>Mehmet Ekşioğlu</v>
      </c>
      <c r="K16" s="14" t="s">
        <v>13</v>
      </c>
      <c r="L16" s="15"/>
      <c r="M16" s="10" t="str">
        <f>IF(sonuc!$B$68&lt;&gt;"",sonuc!$B$68,"")</f>
        <v>Mustafa Yıldırım</v>
      </c>
      <c r="N16" s="8">
        <v>3</v>
      </c>
      <c r="O16" s="103" t="s">
        <v>13</v>
      </c>
      <c r="P16" s="17">
        <v>1</v>
      </c>
    </row>
    <row r="17" spans="1:16" s="122" customFormat="1" ht="15.95" customHeight="1" thickBot="1">
      <c r="A17" s="119" t="s">
        <v>45</v>
      </c>
      <c r="B17" s="62" t="str">
        <f>IF(sonuc!$B$67&lt;&gt;"",sonuc!$B$67,"")</f>
        <v>Yalçın Karakaya</v>
      </c>
      <c r="C17" s="63" t="s">
        <v>13</v>
      </c>
      <c r="D17" s="64" t="str">
        <f>IF(sonuc!$B$70&lt;&gt;"",sonuc!$B$70,"")</f>
        <v xml:space="preserve">Rüştü Mutlu </v>
      </c>
      <c r="E17" s="65">
        <v>0</v>
      </c>
      <c r="F17" s="108" t="s">
        <v>13</v>
      </c>
      <c r="G17" s="66">
        <v>3</v>
      </c>
      <c r="H17" s="67"/>
      <c r="I17" s="109" t="s">
        <v>78</v>
      </c>
      <c r="J17" s="62" t="str">
        <f>IF(sonuc!$B$70&lt;&gt;"",sonuc!$B$70,"")</f>
        <v xml:space="preserve">Rüştü Mutlu </v>
      </c>
      <c r="K17" s="63" t="s">
        <v>13</v>
      </c>
      <c r="L17" s="68"/>
      <c r="M17" s="64" t="str">
        <f>IF(sonuc!$B$69&lt;&gt;"",sonuc!$B$69,"")</f>
        <v>Bülent Nomer</v>
      </c>
      <c r="N17" s="69">
        <v>0</v>
      </c>
      <c r="O17" s="108" t="s">
        <v>13</v>
      </c>
      <c r="P17" s="70">
        <v>3</v>
      </c>
    </row>
    <row r="18" spans="1:16" s="122" customFormat="1" ht="15.95" customHeight="1" thickBot="1">
      <c r="A18" s="230" t="s">
        <v>18</v>
      </c>
      <c r="B18" s="231"/>
      <c r="C18" s="231"/>
      <c r="D18" s="231"/>
      <c r="E18" s="231"/>
      <c r="F18" s="231"/>
      <c r="G18" s="231"/>
      <c r="H18" s="111"/>
      <c r="I18" s="231" t="s">
        <v>73</v>
      </c>
      <c r="J18" s="231"/>
      <c r="K18" s="231"/>
      <c r="L18" s="231"/>
      <c r="M18" s="231"/>
      <c r="N18" s="231"/>
      <c r="O18" s="231"/>
      <c r="P18" s="232"/>
    </row>
    <row r="19" spans="1:16" s="122" customFormat="1" ht="15.95" customHeight="1">
      <c r="A19" s="112" t="s">
        <v>21</v>
      </c>
      <c r="B19" s="1" t="str">
        <f>IF(sonuc!$B$64&lt;&gt;"",sonuc!$B$64,"")</f>
        <v/>
      </c>
      <c r="C19" s="12" t="s">
        <v>13</v>
      </c>
      <c r="D19" s="3" t="str">
        <f>IF(sonuc!$B$68&lt;&gt;"",sonuc!$B$68,"")</f>
        <v>Mustafa Yıldırım</v>
      </c>
      <c r="E19" s="54"/>
      <c r="F19" s="98" t="s">
        <v>13</v>
      </c>
      <c r="G19" s="55"/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IF(sonuc!$B$65&lt;&gt;"",sonuc!$B$65,"")</f>
        <v>Mustafa Yılmaz</v>
      </c>
      <c r="C20" s="14" t="s">
        <v>13</v>
      </c>
      <c r="D20" s="10" t="str">
        <f>IF(sonuc!$B$71&lt;&gt;"",sonuc!$B$71,"")</f>
        <v>Mehmet Ekşioğlu</v>
      </c>
      <c r="E20" s="5">
        <v>3</v>
      </c>
      <c r="F20" s="103" t="s">
        <v>13</v>
      </c>
      <c r="G20" s="6">
        <v>0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IF(sonuc!$B$66&lt;&gt;"",sonuc!$B$66,"")</f>
        <v>Gökhan Göziş</v>
      </c>
      <c r="C21" s="14" t="s">
        <v>13</v>
      </c>
      <c r="D21" s="10" t="str">
        <f>IF(sonuc!$B$70&lt;&gt;"",sonuc!$B$70,"")</f>
        <v xml:space="preserve">Rüştü Mutlu </v>
      </c>
      <c r="E21" s="5">
        <v>1</v>
      </c>
      <c r="F21" s="103" t="s">
        <v>13</v>
      </c>
      <c r="G21" s="6">
        <v>3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IF(sonuc!$B$67&lt;&gt;"",sonuc!$B$67,"")</f>
        <v>Yalçın Karakaya</v>
      </c>
      <c r="C22" s="63" t="s">
        <v>13</v>
      </c>
      <c r="D22" s="64" t="str">
        <f>IF(sonuc!$B$69&lt;&gt;"",sonuc!$B$69,"")</f>
        <v>Bülent Nomer</v>
      </c>
      <c r="E22" s="65">
        <v>1</v>
      </c>
      <c r="F22" s="108" t="s">
        <v>13</v>
      </c>
      <c r="G22" s="66">
        <v>3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3" sqref="I13:P13"/>
    </sheetView>
  </sheetViews>
  <sheetFormatPr defaultColWidth="11.42578125" defaultRowHeight="12.75"/>
  <cols>
    <col min="1" max="1" width="4.7109375" style="124" customWidth="1"/>
    <col min="2" max="2" width="20.42578125" style="93" bestFit="1" customWidth="1"/>
    <col min="3" max="3" width="0.85546875" style="93" customWidth="1"/>
    <col min="4" max="4" width="19.710937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0.42578125" style="93" bestFit="1" customWidth="1"/>
    <col min="11" max="11" width="0.85546875" style="93" customWidth="1"/>
    <col min="12" max="12" width="1.7109375" style="93" customWidth="1"/>
    <col min="13" max="13" width="19.710937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5" t="s">
        <v>50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93"/>
    </row>
    <row r="2" spans="1:20" s="94" customFormat="1" ht="19.5" customHeight="1" thickBot="1">
      <c r="A2" s="226" t="str">
        <f>sonuc!A72</f>
        <v>Grup 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93"/>
    </row>
    <row r="3" spans="1:20" s="94" customFormat="1" ht="15.95" customHeight="1" thickBot="1">
      <c r="A3" s="227" t="s">
        <v>12</v>
      </c>
      <c r="B3" s="228"/>
      <c r="C3" s="228"/>
      <c r="D3" s="228"/>
      <c r="E3" s="228"/>
      <c r="F3" s="228"/>
      <c r="G3" s="228"/>
      <c r="H3" s="95"/>
      <c r="I3" s="228" t="s">
        <v>71</v>
      </c>
      <c r="J3" s="228"/>
      <c r="K3" s="228"/>
      <c r="L3" s="228"/>
      <c r="M3" s="228"/>
      <c r="N3" s="228"/>
      <c r="O3" s="228"/>
      <c r="P3" s="229"/>
      <c r="Q3" s="93"/>
    </row>
    <row r="4" spans="1:20" ht="15.95" customHeight="1">
      <c r="A4" s="96" t="s">
        <v>37</v>
      </c>
      <c r="B4" s="1" t="str">
        <f>IF(sonuc!$B$74&lt;&gt;"",sonuc!$B$74,"")</f>
        <v>BURHANETTİN DEMİREL</v>
      </c>
      <c r="C4" s="2" t="s">
        <v>13</v>
      </c>
      <c r="D4" s="71" t="str">
        <f>IF(sonuc!$B$81&lt;&gt;"",sonuc!$B$81,"")</f>
        <v>MUSTAFA KUMDAKÇI</v>
      </c>
      <c r="E4" s="54">
        <v>2</v>
      </c>
      <c r="F4" s="98" t="s">
        <v>13</v>
      </c>
      <c r="G4" s="55">
        <v>3</v>
      </c>
      <c r="H4" s="59"/>
      <c r="I4" s="99" t="s">
        <v>19</v>
      </c>
      <c r="J4" s="1" t="str">
        <f>IF(sonuc!$B$74&lt;&gt;"",sonuc!$B$74,"")</f>
        <v>BURHANETTİN DEMİREL</v>
      </c>
      <c r="K4" s="2" t="s">
        <v>13</v>
      </c>
      <c r="L4" s="4"/>
      <c r="M4" s="3" t="str">
        <f>IF(sonuc!$B$77&lt;&gt;"",sonuc!$B$77,"")</f>
        <v>ALİ KEMAL GENÇCAN</v>
      </c>
      <c r="N4" s="60">
        <v>1</v>
      </c>
      <c r="O4" s="98" t="s">
        <v>13</v>
      </c>
      <c r="P4" s="61">
        <v>3</v>
      </c>
      <c r="T4" s="93"/>
    </row>
    <row r="5" spans="1:20" ht="15.95" customHeight="1">
      <c r="A5" s="101" t="s">
        <v>38</v>
      </c>
      <c r="B5" s="9" t="str">
        <f>IF(sonuc!$B$75&lt;&gt;"",sonuc!$B$75,"")</f>
        <v>MEHMET YAZICI</v>
      </c>
      <c r="C5" s="7" t="s">
        <v>13</v>
      </c>
      <c r="D5" s="53" t="str">
        <f>IF(sonuc!$B$80&lt;&gt;"",sonuc!$B$80,"")</f>
        <v>SADULLAH ŞEN</v>
      </c>
      <c r="E5" s="5">
        <v>0</v>
      </c>
      <c r="F5" s="103" t="s">
        <v>13</v>
      </c>
      <c r="G5" s="6">
        <v>3</v>
      </c>
      <c r="H5" s="16"/>
      <c r="I5" s="104" t="s">
        <v>20</v>
      </c>
      <c r="J5" s="9" t="str">
        <f>IF(sonuc!$B$75&lt;&gt;"",sonuc!$B$75,"")</f>
        <v>MEHMET YAZICI</v>
      </c>
      <c r="K5" s="7" t="s">
        <v>13</v>
      </c>
      <c r="L5" s="11"/>
      <c r="M5" s="10" t="str">
        <f>IF(sonuc!$B$76&lt;&gt;"",sonuc!$B$76,"")</f>
        <v>İBRAHİM DEMİROK</v>
      </c>
      <c r="N5" s="8">
        <v>2</v>
      </c>
      <c r="O5" s="103" t="s">
        <v>13</v>
      </c>
      <c r="P5" s="17">
        <v>3</v>
      </c>
      <c r="T5" s="93"/>
    </row>
    <row r="6" spans="1:20" ht="15.95" customHeight="1">
      <c r="A6" s="101" t="s">
        <v>39</v>
      </c>
      <c r="B6" s="9" t="str">
        <f>IF(sonuc!$B$76&lt;&gt;"",sonuc!$B$76,"")</f>
        <v>İBRAHİM DEMİROK</v>
      </c>
      <c r="C6" s="7" t="s">
        <v>13</v>
      </c>
      <c r="D6" s="53" t="str">
        <f>IF(sonuc!$B$79&lt;&gt;"",sonuc!$B$79,"")</f>
        <v>SERPİL PINAR</v>
      </c>
      <c r="E6" s="5">
        <v>3</v>
      </c>
      <c r="F6" s="103" t="s">
        <v>13</v>
      </c>
      <c r="G6" s="6">
        <v>2</v>
      </c>
      <c r="H6" s="16"/>
      <c r="I6" s="104" t="s">
        <v>74</v>
      </c>
      <c r="J6" s="9" t="str">
        <f>IF(sonuc!$B$81&lt;&gt;"",sonuc!$B$81,"")</f>
        <v>MUSTAFA KUMDAKÇI</v>
      </c>
      <c r="K6" s="7" t="s">
        <v>13</v>
      </c>
      <c r="L6" s="11"/>
      <c r="M6" s="10" t="str">
        <f>IF(sonuc!$B$80&lt;&gt;"",sonuc!$B$80,"")</f>
        <v>SADULLAH ŞEN</v>
      </c>
      <c r="N6" s="8">
        <v>3</v>
      </c>
      <c r="O6" s="103" t="s">
        <v>13</v>
      </c>
      <c r="P6" s="17">
        <v>1</v>
      </c>
      <c r="T6" s="93"/>
    </row>
    <row r="7" spans="1:20" ht="15.95" customHeight="1" thickBot="1">
      <c r="A7" s="106" t="s">
        <v>40</v>
      </c>
      <c r="B7" s="62" t="str">
        <f>IF(sonuc!$B$77&lt;&gt;"",sonuc!$B$77,"")</f>
        <v>ALİ KEMAL GENÇCAN</v>
      </c>
      <c r="C7" s="72" t="s">
        <v>13</v>
      </c>
      <c r="D7" s="73" t="str">
        <f>IF(sonuc!$B$78&lt;&gt;"",sonuc!$B$78,"")</f>
        <v xml:space="preserve">YAVUZ ERKAL </v>
      </c>
      <c r="E7" s="65">
        <v>2</v>
      </c>
      <c r="F7" s="108" t="s">
        <v>13</v>
      </c>
      <c r="G7" s="66">
        <v>3</v>
      </c>
      <c r="H7" s="67"/>
      <c r="I7" s="109" t="s">
        <v>46</v>
      </c>
      <c r="J7" s="62" t="str">
        <f>IF(sonuc!$B$78&lt;&gt;"",sonuc!$B$78,"")</f>
        <v xml:space="preserve">YAVUZ ERKAL </v>
      </c>
      <c r="K7" s="72" t="s">
        <v>13</v>
      </c>
      <c r="L7" s="74"/>
      <c r="M7" s="64" t="str">
        <f>IF(sonuc!$B$79&lt;&gt;"",sonuc!$B$79,"")</f>
        <v>SERPİL PINAR</v>
      </c>
      <c r="N7" s="69">
        <v>3</v>
      </c>
      <c r="O7" s="108" t="s">
        <v>13</v>
      </c>
      <c r="P7" s="70">
        <v>2</v>
      </c>
      <c r="T7" s="93"/>
    </row>
    <row r="8" spans="1:20" ht="15.95" customHeight="1" thickBot="1">
      <c r="A8" s="230" t="s">
        <v>14</v>
      </c>
      <c r="B8" s="231"/>
      <c r="C8" s="231"/>
      <c r="D8" s="231"/>
      <c r="E8" s="231"/>
      <c r="F8" s="231"/>
      <c r="G8" s="231"/>
      <c r="H8" s="111"/>
      <c r="I8" s="231" t="s">
        <v>23</v>
      </c>
      <c r="J8" s="231"/>
      <c r="K8" s="231"/>
      <c r="L8" s="231"/>
      <c r="M8" s="231"/>
      <c r="N8" s="231"/>
      <c r="O8" s="231"/>
      <c r="P8" s="232"/>
      <c r="T8" s="93"/>
    </row>
    <row r="9" spans="1:20" ht="15.95" customHeight="1">
      <c r="A9" s="112" t="s">
        <v>34</v>
      </c>
      <c r="B9" s="1" t="str">
        <f>IF(sonuc!$B$74&lt;&gt;"",sonuc!$B$74,"")</f>
        <v>BURHANETTİN DEMİREL</v>
      </c>
      <c r="C9" s="12" t="s">
        <v>13</v>
      </c>
      <c r="D9" s="3" t="str">
        <f>IF(sonuc!$B$80&lt;&gt;"",sonuc!$B$80,"")</f>
        <v>SADULLAH ŞEN</v>
      </c>
      <c r="E9" s="54">
        <v>1</v>
      </c>
      <c r="F9" s="98" t="s">
        <v>13</v>
      </c>
      <c r="G9" s="55">
        <v>3</v>
      </c>
      <c r="H9" s="59"/>
      <c r="I9" s="99" t="s">
        <v>15</v>
      </c>
      <c r="J9" s="1" t="str">
        <f>IF(sonuc!$B$74&lt;&gt;"",sonuc!$B$74,"")</f>
        <v>BURHANETTİN DEMİREL</v>
      </c>
      <c r="K9" s="12" t="s">
        <v>13</v>
      </c>
      <c r="L9" s="13"/>
      <c r="M9" s="3" t="str">
        <f>IF(sonuc!$B$75&lt;&gt;"",sonuc!$B$75,"")</f>
        <v>MEHMET YAZICI</v>
      </c>
      <c r="N9" s="60">
        <v>2</v>
      </c>
      <c r="O9" s="98" t="s">
        <v>13</v>
      </c>
      <c r="P9" s="61">
        <v>3</v>
      </c>
      <c r="T9" s="93"/>
    </row>
    <row r="10" spans="1:20" ht="15.95" customHeight="1">
      <c r="A10" s="115" t="s">
        <v>35</v>
      </c>
      <c r="B10" s="9" t="str">
        <f>IF(sonuc!$B$75&lt;&gt;"",sonuc!$B$75,"")</f>
        <v>MEHMET YAZICI</v>
      </c>
      <c r="C10" s="14" t="s">
        <v>13</v>
      </c>
      <c r="D10" s="10" t="str">
        <f>IF(sonuc!$B$79&lt;&gt;"",sonuc!$B$79,"")</f>
        <v>SERPİL PINAR</v>
      </c>
      <c r="E10" s="5">
        <v>3</v>
      </c>
      <c r="F10" s="103" t="s">
        <v>13</v>
      </c>
      <c r="G10" s="6">
        <v>2</v>
      </c>
      <c r="H10" s="16"/>
      <c r="I10" s="104" t="s">
        <v>75</v>
      </c>
      <c r="J10" s="9" t="str">
        <f>IF(sonuc!$B$81&lt;&gt;"",sonuc!$B$81,"")</f>
        <v>MUSTAFA KUMDAKÇI</v>
      </c>
      <c r="K10" s="14" t="s">
        <v>13</v>
      </c>
      <c r="L10" s="15"/>
      <c r="M10" s="10" t="str">
        <f>IF(sonuc!$B$79&lt;&gt;"",sonuc!$B$79,"")</f>
        <v>SERPİL PINAR</v>
      </c>
      <c r="N10" s="8">
        <v>0</v>
      </c>
      <c r="O10" s="103" t="s">
        <v>13</v>
      </c>
      <c r="P10" s="17">
        <v>3</v>
      </c>
      <c r="T10" s="93"/>
    </row>
    <row r="11" spans="1:20" ht="15.95" customHeight="1">
      <c r="A11" s="115" t="s">
        <v>36</v>
      </c>
      <c r="B11" s="9" t="str">
        <f>IF(sonuc!$B$76&lt;&gt;"",sonuc!$B$76,"")</f>
        <v>İBRAHİM DEMİROK</v>
      </c>
      <c r="C11" s="14" t="s">
        <v>13</v>
      </c>
      <c r="D11" s="10" t="str">
        <f>IF(sonuc!$B$78&lt;&gt;"",sonuc!$B$78,"")</f>
        <v xml:space="preserve">YAVUZ ERKAL </v>
      </c>
      <c r="E11" s="5">
        <v>3</v>
      </c>
      <c r="F11" s="103" t="s">
        <v>13</v>
      </c>
      <c r="G11" s="6">
        <v>2</v>
      </c>
      <c r="H11" s="16"/>
      <c r="I11" s="118" t="s">
        <v>70</v>
      </c>
      <c r="J11" s="9" t="str">
        <f>IF(sonuc!$B$77&lt;&gt;"",sonuc!$B$77,"")</f>
        <v>ALİ KEMAL GENÇCAN</v>
      </c>
      <c r="K11" s="14" t="s">
        <v>13</v>
      </c>
      <c r="L11" s="15"/>
      <c r="M11" s="10" t="str">
        <f>IF(sonuc!$B$76&lt;&gt;"",sonuc!$B$76,"")</f>
        <v>İBRAHİM DEMİROK</v>
      </c>
      <c r="N11" s="8">
        <v>2</v>
      </c>
      <c r="O11" s="103" t="s">
        <v>13</v>
      </c>
      <c r="P11" s="17">
        <v>3</v>
      </c>
      <c r="T11" s="93"/>
    </row>
    <row r="12" spans="1:20" ht="15.95" customHeight="1" thickBot="1">
      <c r="A12" s="119" t="s">
        <v>47</v>
      </c>
      <c r="B12" s="62" t="str">
        <f>IF(sonuc!$B$77&lt;&gt;"",sonuc!$B$77,"")</f>
        <v>ALİ KEMAL GENÇCAN</v>
      </c>
      <c r="C12" s="63" t="s">
        <v>13</v>
      </c>
      <c r="D12" s="64" t="str">
        <f>IF(sonuc!$B$81&lt;&gt;"",sonuc!$B$81,"")</f>
        <v>MUSTAFA KUMDAKÇI</v>
      </c>
      <c r="E12" s="65">
        <v>0</v>
      </c>
      <c r="F12" s="108" t="s">
        <v>13</v>
      </c>
      <c r="G12" s="66">
        <v>3</v>
      </c>
      <c r="H12" s="67"/>
      <c r="I12" s="109" t="s">
        <v>76</v>
      </c>
      <c r="J12" s="62" t="str">
        <f>IF(sonuc!$B$80&lt;&gt;"",sonuc!$B$80,"")</f>
        <v>SADULLAH ŞEN</v>
      </c>
      <c r="K12" s="63" t="s">
        <v>13</v>
      </c>
      <c r="L12" s="68"/>
      <c r="M12" s="64" t="str">
        <f>IF(sonuc!$B$78&lt;&gt;"",sonuc!$B$78,"")</f>
        <v xml:space="preserve">YAVUZ ERKAL </v>
      </c>
      <c r="N12" s="69">
        <v>1</v>
      </c>
      <c r="O12" s="108" t="s">
        <v>13</v>
      </c>
      <c r="P12" s="70">
        <v>3</v>
      </c>
      <c r="T12" s="93"/>
    </row>
    <row r="13" spans="1:20" s="122" customFormat="1" ht="15.95" customHeight="1" thickBot="1">
      <c r="A13" s="230" t="s">
        <v>16</v>
      </c>
      <c r="B13" s="231"/>
      <c r="C13" s="231"/>
      <c r="D13" s="231"/>
      <c r="E13" s="231"/>
      <c r="F13" s="231"/>
      <c r="G13" s="231"/>
      <c r="H13" s="111"/>
      <c r="I13" s="231" t="s">
        <v>72</v>
      </c>
      <c r="J13" s="231"/>
      <c r="K13" s="231"/>
      <c r="L13" s="231"/>
      <c r="M13" s="231"/>
      <c r="N13" s="231"/>
      <c r="O13" s="231"/>
      <c r="P13" s="232"/>
    </row>
    <row r="14" spans="1:20" s="122" customFormat="1" ht="15.95" customHeight="1">
      <c r="A14" s="112" t="s">
        <v>24</v>
      </c>
      <c r="B14" s="1" t="str">
        <f>IF(sonuc!$B$74&lt;&gt;"",sonuc!$B$74,"")</f>
        <v>BURHANETTİN DEMİREL</v>
      </c>
      <c r="C14" s="12" t="s">
        <v>13</v>
      </c>
      <c r="D14" s="3" t="str">
        <f>IF(sonuc!$B$79&lt;&gt;"",sonuc!$B$79,"")</f>
        <v>SERPİL PINAR</v>
      </c>
      <c r="E14" s="54">
        <v>1</v>
      </c>
      <c r="F14" s="98" t="s">
        <v>13</v>
      </c>
      <c r="G14" s="55">
        <v>3</v>
      </c>
      <c r="H14" s="59"/>
      <c r="I14" s="99" t="s">
        <v>17</v>
      </c>
      <c r="J14" s="1" t="str">
        <f>IF(sonuc!$B$74&lt;&gt;"",sonuc!$B$74,"")</f>
        <v>BURHANETTİN DEMİREL</v>
      </c>
      <c r="K14" s="12" t="s">
        <v>13</v>
      </c>
      <c r="L14" s="13"/>
      <c r="M14" s="3" t="str">
        <f>IF(sonuc!$B$76&lt;&gt;"",sonuc!$B$76,"")</f>
        <v>İBRAHİM DEMİROK</v>
      </c>
      <c r="N14" s="60">
        <v>2</v>
      </c>
      <c r="O14" s="98" t="s">
        <v>13</v>
      </c>
      <c r="P14" s="61">
        <v>3</v>
      </c>
    </row>
    <row r="15" spans="1:20" s="122" customFormat="1" ht="15.95" customHeight="1">
      <c r="A15" s="115" t="s">
        <v>25</v>
      </c>
      <c r="B15" s="9" t="str">
        <f>IF(sonuc!$B$75&lt;&gt;"",sonuc!$B$75,"")</f>
        <v>MEHMET YAZICI</v>
      </c>
      <c r="C15" s="14" t="s">
        <v>13</v>
      </c>
      <c r="D15" s="10" t="str">
        <f>IF(sonuc!$B$78&lt;&gt;"",sonuc!$B$78,"")</f>
        <v xml:space="preserve">YAVUZ ERKAL </v>
      </c>
      <c r="E15" s="5">
        <v>0</v>
      </c>
      <c r="F15" s="103" t="s">
        <v>13</v>
      </c>
      <c r="G15" s="6">
        <v>3</v>
      </c>
      <c r="H15" s="16"/>
      <c r="I15" s="104" t="s">
        <v>22</v>
      </c>
      <c r="J15" s="9" t="str">
        <f>IF(sonuc!$B$75&lt;&gt;"",sonuc!$B$75,"")</f>
        <v>MEHMET YAZICI</v>
      </c>
      <c r="K15" s="14" t="s">
        <v>13</v>
      </c>
      <c r="L15" s="15"/>
      <c r="M15" s="10" t="str">
        <f>IF(sonuc!$B$77&lt;&gt;"",sonuc!$B$77,"")</f>
        <v>ALİ KEMAL GENÇCAN</v>
      </c>
      <c r="N15" s="8">
        <v>0</v>
      </c>
      <c r="O15" s="103" t="s">
        <v>13</v>
      </c>
      <c r="P15" s="17">
        <v>3</v>
      </c>
    </row>
    <row r="16" spans="1:20" s="122" customFormat="1" ht="15.95" customHeight="1">
      <c r="A16" s="115" t="s">
        <v>44</v>
      </c>
      <c r="B16" s="9" t="str">
        <f>IF(sonuc!$B$76&lt;&gt;"",sonuc!$B$76,"")</f>
        <v>İBRAHİM DEMİROK</v>
      </c>
      <c r="C16" s="14" t="s">
        <v>13</v>
      </c>
      <c r="D16" s="10" t="str">
        <f>IF(sonuc!$B$81&lt;&gt;"",sonuc!$B$81,"")</f>
        <v>MUSTAFA KUMDAKÇI</v>
      </c>
      <c r="E16" s="5">
        <v>3</v>
      </c>
      <c r="F16" s="103" t="s">
        <v>13</v>
      </c>
      <c r="G16" s="6">
        <v>1</v>
      </c>
      <c r="H16" s="16"/>
      <c r="I16" s="104" t="s">
        <v>77</v>
      </c>
      <c r="J16" s="9" t="str">
        <f>IF(sonuc!$B$81&lt;&gt;"",sonuc!$B$81,"")</f>
        <v>MUSTAFA KUMDAKÇI</v>
      </c>
      <c r="K16" s="14" t="s">
        <v>13</v>
      </c>
      <c r="L16" s="15"/>
      <c r="M16" s="10" t="str">
        <f>IF(sonuc!$B$78&lt;&gt;"",sonuc!$B$78,"")</f>
        <v xml:space="preserve">YAVUZ ERKAL </v>
      </c>
      <c r="N16" s="8">
        <v>3</v>
      </c>
      <c r="O16" s="103" t="s">
        <v>13</v>
      </c>
      <c r="P16" s="17">
        <v>1</v>
      </c>
    </row>
    <row r="17" spans="1:16" s="122" customFormat="1" ht="15.95" customHeight="1" thickBot="1">
      <c r="A17" s="119" t="s">
        <v>45</v>
      </c>
      <c r="B17" s="62" t="str">
        <f>IF(sonuc!$B$77&lt;&gt;"",sonuc!$B$77,"")</f>
        <v>ALİ KEMAL GENÇCAN</v>
      </c>
      <c r="C17" s="63" t="s">
        <v>13</v>
      </c>
      <c r="D17" s="64" t="str">
        <f>IF(sonuc!$B$80&lt;&gt;"",sonuc!$B$80,"")</f>
        <v>SADULLAH ŞEN</v>
      </c>
      <c r="E17" s="65">
        <v>0</v>
      </c>
      <c r="F17" s="108" t="s">
        <v>13</v>
      </c>
      <c r="G17" s="66">
        <v>3</v>
      </c>
      <c r="H17" s="67"/>
      <c r="I17" s="109" t="s">
        <v>78</v>
      </c>
      <c r="J17" s="62" t="str">
        <f>IF(sonuc!$B$80&lt;&gt;"",sonuc!$B$80,"")</f>
        <v>SADULLAH ŞEN</v>
      </c>
      <c r="K17" s="63" t="s">
        <v>13</v>
      </c>
      <c r="L17" s="68"/>
      <c r="M17" s="64" t="str">
        <f>IF(sonuc!$B$79&lt;&gt;"",sonuc!$B$79,"")</f>
        <v>SERPİL PINAR</v>
      </c>
      <c r="N17" s="69">
        <v>2</v>
      </c>
      <c r="O17" s="108" t="s">
        <v>13</v>
      </c>
      <c r="P17" s="70">
        <v>3</v>
      </c>
    </row>
    <row r="18" spans="1:16" s="122" customFormat="1" ht="15.95" customHeight="1" thickBot="1">
      <c r="A18" s="230" t="s">
        <v>18</v>
      </c>
      <c r="B18" s="231"/>
      <c r="C18" s="231"/>
      <c r="D18" s="231"/>
      <c r="E18" s="231"/>
      <c r="F18" s="231"/>
      <c r="G18" s="231"/>
      <c r="H18" s="111"/>
      <c r="I18" s="231" t="s">
        <v>73</v>
      </c>
      <c r="J18" s="231"/>
      <c r="K18" s="231"/>
      <c r="L18" s="231"/>
      <c r="M18" s="231"/>
      <c r="N18" s="231"/>
      <c r="O18" s="231"/>
      <c r="P18" s="232"/>
    </row>
    <row r="19" spans="1:16" s="122" customFormat="1" ht="15.95" customHeight="1">
      <c r="A19" s="112" t="s">
        <v>21</v>
      </c>
      <c r="B19" s="1" t="str">
        <f>IF(sonuc!$B$74&lt;&gt;"",sonuc!$B$74,"")</f>
        <v>BURHANETTİN DEMİREL</v>
      </c>
      <c r="C19" s="12" t="s">
        <v>13</v>
      </c>
      <c r="D19" s="3" t="str">
        <f>IF(sonuc!$B$78&lt;&gt;"",sonuc!$B$78,"")</f>
        <v xml:space="preserve">YAVUZ ERKAL </v>
      </c>
      <c r="E19" s="54">
        <v>0</v>
      </c>
      <c r="F19" s="98" t="s">
        <v>13</v>
      </c>
      <c r="G19" s="55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IF(sonuc!$B$75&lt;&gt;"",sonuc!$B$75,"")</f>
        <v>MEHMET YAZICI</v>
      </c>
      <c r="C20" s="14" t="s">
        <v>13</v>
      </c>
      <c r="D20" s="10" t="str">
        <f>IF(sonuc!$B$81&lt;&gt;"",sonuc!$B$81,"")</f>
        <v>MUSTAFA KUMDAKÇI</v>
      </c>
      <c r="E20" s="5">
        <v>3</v>
      </c>
      <c r="F20" s="103" t="s">
        <v>13</v>
      </c>
      <c r="G20" s="6">
        <v>0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IF(sonuc!$B$76&lt;&gt;"",sonuc!$B$76,"")</f>
        <v>İBRAHİM DEMİROK</v>
      </c>
      <c r="C21" s="14" t="s">
        <v>13</v>
      </c>
      <c r="D21" s="10" t="str">
        <f>IF(sonuc!$B$80&lt;&gt;"",sonuc!$B$80,"")</f>
        <v>SADULLAH ŞEN</v>
      </c>
      <c r="E21" s="5">
        <v>1</v>
      </c>
      <c r="F21" s="103" t="s">
        <v>13</v>
      </c>
      <c r="G21" s="6">
        <v>3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IF(sonuc!$B$77&lt;&gt;"",sonuc!$B$77,"")</f>
        <v>ALİ KEMAL GENÇCAN</v>
      </c>
      <c r="C22" s="63" t="s">
        <v>13</v>
      </c>
      <c r="D22" s="64" t="str">
        <f>IF(sonuc!$B$79&lt;&gt;"",sonuc!$B$79,"")</f>
        <v>SERPİL PINAR</v>
      </c>
      <c r="E22" s="65">
        <v>3</v>
      </c>
      <c r="F22" s="108" t="s">
        <v>13</v>
      </c>
      <c r="G22" s="66">
        <v>2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sheetProtection selectLockedCells="1" selectUnlockedCell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18" sqref="I18:P18"/>
    </sheetView>
  </sheetViews>
  <sheetFormatPr defaultColWidth="11.42578125" defaultRowHeight="12.75"/>
  <cols>
    <col min="1" max="1" width="4.7109375" style="124" customWidth="1"/>
    <col min="2" max="2" width="21.85546875" style="93" bestFit="1" customWidth="1"/>
    <col min="3" max="3" width="0.85546875" style="93" customWidth="1"/>
    <col min="4" max="4" width="16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1.85546875" style="93" bestFit="1" customWidth="1"/>
    <col min="11" max="11" width="0.85546875" style="93" customWidth="1"/>
    <col min="12" max="12" width="1.7109375" style="93" customWidth="1"/>
    <col min="13" max="13" width="21.8554687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5" t="s">
        <v>50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93"/>
    </row>
    <row r="2" spans="1:20" s="94" customFormat="1" ht="19.5" customHeight="1" thickBot="1">
      <c r="A2" s="226" t="str">
        <f>sonuc!A82</f>
        <v>Grup 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93"/>
    </row>
    <row r="3" spans="1:20" s="94" customFormat="1" ht="15.95" customHeight="1" thickBot="1">
      <c r="A3" s="227" t="s">
        <v>12</v>
      </c>
      <c r="B3" s="228"/>
      <c r="C3" s="228"/>
      <c r="D3" s="228"/>
      <c r="E3" s="228"/>
      <c r="F3" s="228"/>
      <c r="G3" s="228"/>
      <c r="H3" s="95"/>
      <c r="I3" s="228" t="s">
        <v>71</v>
      </c>
      <c r="J3" s="228"/>
      <c r="K3" s="228"/>
      <c r="L3" s="228"/>
      <c r="M3" s="228"/>
      <c r="N3" s="228"/>
      <c r="O3" s="228"/>
      <c r="P3" s="229"/>
      <c r="Q3" s="93"/>
    </row>
    <row r="4" spans="1:20" ht="15.95" customHeight="1">
      <c r="A4" s="96" t="s">
        <v>37</v>
      </c>
      <c r="B4" s="1" t="str">
        <f>IF(sonuc!$B$84&lt;&gt;"",sonuc!$B$84,"")</f>
        <v>MEHMET DEVRİM</v>
      </c>
      <c r="C4" s="2" t="s">
        <v>13</v>
      </c>
      <c r="D4" s="71" t="str">
        <f>IF(sonuc!$B$91&lt;&gt;"",sonuc!$B$91,"")</f>
        <v>BEKİR AKYOL</v>
      </c>
      <c r="E4" s="54">
        <v>3</v>
      </c>
      <c r="F4" s="98" t="s">
        <v>13</v>
      </c>
      <c r="G4" s="55">
        <v>1</v>
      </c>
      <c r="H4" s="59"/>
      <c r="I4" s="99" t="s">
        <v>19</v>
      </c>
      <c r="J4" s="1" t="str">
        <f>IF(sonuc!$B$84&lt;&gt;"",sonuc!$B$84,"")</f>
        <v>MEHMET DEVRİM</v>
      </c>
      <c r="K4" s="2" t="s">
        <v>13</v>
      </c>
      <c r="L4" s="4"/>
      <c r="M4" s="3" t="str">
        <f>IF(sonuc!$B$87&lt;&gt;"",sonuc!$B$87,"")</f>
        <v>SERVET BAYDAR</v>
      </c>
      <c r="N4" s="60">
        <v>3</v>
      </c>
      <c r="O4" s="98" t="s">
        <v>13</v>
      </c>
      <c r="P4" s="61">
        <v>1</v>
      </c>
      <c r="T4" s="93"/>
    </row>
    <row r="5" spans="1:20" ht="15.95" customHeight="1">
      <c r="A5" s="101" t="s">
        <v>38</v>
      </c>
      <c r="B5" s="9" t="str">
        <f>IF(sonuc!$B$85&lt;&gt;"",sonuc!$B$85,"")</f>
        <v/>
      </c>
      <c r="C5" s="7" t="s">
        <v>13</v>
      </c>
      <c r="D5" s="53" t="str">
        <f>IF(sonuc!$B$90&lt;&gt;"",sonuc!$B$90,"")</f>
        <v>ERSİN CANYİĞİT</v>
      </c>
      <c r="E5" s="5"/>
      <c r="F5" s="103" t="s">
        <v>13</v>
      </c>
      <c r="G5" s="6"/>
      <c r="H5" s="16"/>
      <c r="I5" s="104" t="s">
        <v>20</v>
      </c>
      <c r="J5" s="9" t="str">
        <f>IF(sonuc!$B$85&lt;&gt;"",sonuc!$B$85,"")</f>
        <v/>
      </c>
      <c r="K5" s="7" t="s">
        <v>13</v>
      </c>
      <c r="L5" s="11"/>
      <c r="M5" s="10" t="str">
        <f>IF(sonuc!$B$86&lt;&gt;"",sonuc!$B$86,"")</f>
        <v>SAMED KUVEL</v>
      </c>
      <c r="N5" s="8"/>
      <c r="O5" s="103" t="s">
        <v>13</v>
      </c>
      <c r="P5" s="17"/>
      <c r="T5" s="93"/>
    </row>
    <row r="6" spans="1:20" ht="15.95" customHeight="1">
      <c r="A6" s="101" t="s">
        <v>39</v>
      </c>
      <c r="B6" s="9" t="str">
        <f>IF(sonuc!$B$86&lt;&gt;"",sonuc!$B$86,"")</f>
        <v>SAMED KUVEL</v>
      </c>
      <c r="C6" s="7" t="s">
        <v>13</v>
      </c>
      <c r="D6" s="53" t="str">
        <f>IF(sonuc!$B$89&lt;&gt;"",sonuc!$B$89,"")</f>
        <v>MERT DERİN</v>
      </c>
      <c r="E6" s="5">
        <v>3</v>
      </c>
      <c r="F6" s="103" t="s">
        <v>13</v>
      </c>
      <c r="G6" s="6">
        <v>1</v>
      </c>
      <c r="H6" s="16"/>
      <c r="I6" s="104" t="s">
        <v>74</v>
      </c>
      <c r="J6" s="9" t="str">
        <f>IF(sonuc!$B$91&lt;&gt;"",sonuc!$B$91,"")</f>
        <v>BEKİR AKYOL</v>
      </c>
      <c r="K6" s="7" t="s">
        <v>13</v>
      </c>
      <c r="L6" s="11"/>
      <c r="M6" s="10" t="str">
        <f>IF(sonuc!$B$90&lt;&gt;"",sonuc!$B$90,"")</f>
        <v>ERSİN CANYİĞİT</v>
      </c>
      <c r="N6" s="8">
        <v>1</v>
      </c>
      <c r="O6" s="103" t="s">
        <v>13</v>
      </c>
      <c r="P6" s="17">
        <v>3</v>
      </c>
      <c r="T6" s="93"/>
    </row>
    <row r="7" spans="1:20" ht="15.95" customHeight="1" thickBot="1">
      <c r="A7" s="106" t="s">
        <v>40</v>
      </c>
      <c r="B7" s="62" t="str">
        <f>IF(sonuc!$B$87&lt;&gt;"",sonuc!$B$87,"")</f>
        <v>SERVET BAYDAR</v>
      </c>
      <c r="C7" s="72" t="s">
        <v>13</v>
      </c>
      <c r="D7" s="73" t="str">
        <f>IF(sonuc!$B$88&lt;&gt;"",sonuc!$B$88,"")</f>
        <v>METİN ÇİTTONE</v>
      </c>
      <c r="E7" s="65">
        <v>3</v>
      </c>
      <c r="F7" s="108" t="s">
        <v>13</v>
      </c>
      <c r="G7" s="66">
        <v>1</v>
      </c>
      <c r="H7" s="67"/>
      <c r="I7" s="109" t="s">
        <v>46</v>
      </c>
      <c r="J7" s="62" t="str">
        <f>IF(sonuc!$B$88&lt;&gt;"",sonuc!$B$88,"")</f>
        <v>METİN ÇİTTONE</v>
      </c>
      <c r="K7" s="72" t="s">
        <v>13</v>
      </c>
      <c r="L7" s="74"/>
      <c r="M7" s="64" t="str">
        <f>IF(sonuc!$B$89&lt;&gt;"",sonuc!$B$89,"")</f>
        <v>MERT DERİN</v>
      </c>
      <c r="N7" s="69">
        <v>0</v>
      </c>
      <c r="O7" s="108" t="s">
        <v>13</v>
      </c>
      <c r="P7" s="70">
        <v>3</v>
      </c>
      <c r="T7" s="93"/>
    </row>
    <row r="8" spans="1:20" ht="15.95" customHeight="1" thickBot="1">
      <c r="A8" s="230" t="s">
        <v>14</v>
      </c>
      <c r="B8" s="231"/>
      <c r="C8" s="231"/>
      <c r="D8" s="231"/>
      <c r="E8" s="231"/>
      <c r="F8" s="231"/>
      <c r="G8" s="231"/>
      <c r="H8" s="111"/>
      <c r="I8" s="231" t="s">
        <v>23</v>
      </c>
      <c r="J8" s="231"/>
      <c r="K8" s="231"/>
      <c r="L8" s="231"/>
      <c r="M8" s="231"/>
      <c r="N8" s="231"/>
      <c r="O8" s="231"/>
      <c r="P8" s="232"/>
      <c r="T8" s="93"/>
    </row>
    <row r="9" spans="1:20" ht="15.95" customHeight="1">
      <c r="A9" s="112" t="s">
        <v>34</v>
      </c>
      <c r="B9" s="1" t="str">
        <f>IF(sonuc!$B$84&lt;&gt;"",sonuc!$B$84,"")</f>
        <v>MEHMET DEVRİM</v>
      </c>
      <c r="C9" s="12" t="s">
        <v>13</v>
      </c>
      <c r="D9" s="3" t="str">
        <f>IF(sonuc!$B$90&lt;&gt;"",sonuc!$B$90,"")</f>
        <v>ERSİN CANYİĞİT</v>
      </c>
      <c r="E9" s="54">
        <v>1</v>
      </c>
      <c r="F9" s="98" t="s">
        <v>13</v>
      </c>
      <c r="G9" s="55">
        <v>3</v>
      </c>
      <c r="H9" s="59"/>
      <c r="I9" s="99" t="s">
        <v>15</v>
      </c>
      <c r="J9" s="1" t="str">
        <f>IF(sonuc!$B$84&lt;&gt;"",sonuc!$B$84,"")</f>
        <v>MEHMET DEVRİM</v>
      </c>
      <c r="K9" s="12" t="s">
        <v>13</v>
      </c>
      <c r="L9" s="13"/>
      <c r="M9" s="3" t="str">
        <f>IF(sonuc!$B$85&lt;&gt;"",sonuc!$B$85,"")</f>
        <v/>
      </c>
      <c r="N9" s="60"/>
      <c r="O9" s="98" t="s">
        <v>13</v>
      </c>
      <c r="P9" s="61"/>
      <c r="T9" s="93"/>
    </row>
    <row r="10" spans="1:20" ht="15.95" customHeight="1">
      <c r="A10" s="115" t="s">
        <v>35</v>
      </c>
      <c r="B10" s="9" t="str">
        <f>IF(sonuc!$B$85&lt;&gt;"",sonuc!$B$85,"")</f>
        <v/>
      </c>
      <c r="C10" s="14" t="s">
        <v>13</v>
      </c>
      <c r="D10" s="10" t="str">
        <f>IF(sonuc!$B$89&lt;&gt;"",sonuc!$B$89,"")</f>
        <v>MERT DERİN</v>
      </c>
      <c r="E10" s="5"/>
      <c r="F10" s="103" t="s">
        <v>13</v>
      </c>
      <c r="G10" s="6"/>
      <c r="H10" s="16"/>
      <c r="I10" s="104" t="s">
        <v>75</v>
      </c>
      <c r="J10" s="9" t="str">
        <f>IF(sonuc!$B$91&lt;&gt;"",sonuc!$B$91,"")</f>
        <v>BEKİR AKYOL</v>
      </c>
      <c r="K10" s="14" t="s">
        <v>13</v>
      </c>
      <c r="L10" s="15"/>
      <c r="M10" s="10" t="str">
        <f>IF(sonuc!$B$89&lt;&gt;"",sonuc!$B$89,"")</f>
        <v>MERT DERİN</v>
      </c>
      <c r="N10" s="8">
        <v>2</v>
      </c>
      <c r="O10" s="103" t="s">
        <v>13</v>
      </c>
      <c r="P10" s="17">
        <v>3</v>
      </c>
      <c r="T10" s="93"/>
    </row>
    <row r="11" spans="1:20" ht="15.95" customHeight="1">
      <c r="A11" s="115" t="s">
        <v>36</v>
      </c>
      <c r="B11" s="9" t="str">
        <f>IF(sonuc!$B$86&lt;&gt;"",sonuc!$B$86,"")</f>
        <v>SAMED KUVEL</v>
      </c>
      <c r="C11" s="14" t="s">
        <v>13</v>
      </c>
      <c r="D11" s="10" t="str">
        <f>IF(sonuc!$B$88&lt;&gt;"",sonuc!$B$88,"")</f>
        <v>METİN ÇİTTONE</v>
      </c>
      <c r="E11" s="5">
        <v>3</v>
      </c>
      <c r="F11" s="103" t="s">
        <v>13</v>
      </c>
      <c r="G11" s="6">
        <v>1</v>
      </c>
      <c r="H11" s="16"/>
      <c r="I11" s="118" t="s">
        <v>70</v>
      </c>
      <c r="J11" s="9" t="str">
        <f>IF(sonuc!$B$87&lt;&gt;"",sonuc!$B$87,"")</f>
        <v>SERVET BAYDAR</v>
      </c>
      <c r="K11" s="14" t="s">
        <v>13</v>
      </c>
      <c r="L11" s="15"/>
      <c r="M11" s="10" t="str">
        <f>IF(sonuc!$B$86&lt;&gt;"",sonuc!$B$86,"")</f>
        <v>SAMED KUVEL</v>
      </c>
      <c r="N11" s="8">
        <v>2</v>
      </c>
      <c r="O11" s="103" t="s">
        <v>13</v>
      </c>
      <c r="P11" s="17">
        <v>3</v>
      </c>
      <c r="T11" s="93"/>
    </row>
    <row r="12" spans="1:20" ht="15.95" customHeight="1" thickBot="1">
      <c r="A12" s="119" t="s">
        <v>47</v>
      </c>
      <c r="B12" s="62" t="str">
        <f>IF(sonuc!$B$87&lt;&gt;"",sonuc!$B$87,"")</f>
        <v>SERVET BAYDAR</v>
      </c>
      <c r="C12" s="63" t="s">
        <v>13</v>
      </c>
      <c r="D12" s="64" t="str">
        <f>IF(sonuc!$B$91&lt;&gt;"",sonuc!$B$91,"")</f>
        <v>BEKİR AKYOL</v>
      </c>
      <c r="E12" s="65">
        <v>3</v>
      </c>
      <c r="F12" s="108" t="s">
        <v>13</v>
      </c>
      <c r="G12" s="66">
        <v>2</v>
      </c>
      <c r="H12" s="67"/>
      <c r="I12" s="109" t="s">
        <v>76</v>
      </c>
      <c r="J12" s="62" t="str">
        <f>IF(sonuc!$B$90&lt;&gt;"",sonuc!$B$90,"")</f>
        <v>ERSİN CANYİĞİT</v>
      </c>
      <c r="K12" s="63" t="s">
        <v>13</v>
      </c>
      <c r="L12" s="68"/>
      <c r="M12" s="64" t="str">
        <f>IF(sonuc!$B$88&lt;&gt;"",sonuc!$B$88,"")</f>
        <v>METİN ÇİTTONE</v>
      </c>
      <c r="N12" s="69">
        <v>3</v>
      </c>
      <c r="O12" s="108" t="s">
        <v>13</v>
      </c>
      <c r="P12" s="70">
        <v>0</v>
      </c>
      <c r="T12" s="93"/>
    </row>
    <row r="13" spans="1:20" s="122" customFormat="1" ht="15.95" customHeight="1" thickBot="1">
      <c r="A13" s="230" t="s">
        <v>16</v>
      </c>
      <c r="B13" s="231"/>
      <c r="C13" s="231"/>
      <c r="D13" s="231"/>
      <c r="E13" s="231"/>
      <c r="F13" s="231"/>
      <c r="G13" s="231"/>
      <c r="H13" s="111"/>
      <c r="I13" s="231" t="s">
        <v>72</v>
      </c>
      <c r="J13" s="231"/>
      <c r="K13" s="231"/>
      <c r="L13" s="231"/>
      <c r="M13" s="231"/>
      <c r="N13" s="231"/>
      <c r="O13" s="231"/>
      <c r="P13" s="232"/>
    </row>
    <row r="14" spans="1:20" s="122" customFormat="1" ht="15.95" customHeight="1">
      <c r="A14" s="112" t="s">
        <v>24</v>
      </c>
      <c r="B14" s="1" t="str">
        <f>IF(sonuc!$B$84&lt;&gt;"",sonuc!$B$84,"")</f>
        <v>MEHMET DEVRİM</v>
      </c>
      <c r="C14" s="12" t="s">
        <v>13</v>
      </c>
      <c r="D14" s="3" t="str">
        <f>IF(sonuc!$B$89&lt;&gt;"",sonuc!$B$89,"")</f>
        <v>MERT DERİN</v>
      </c>
      <c r="E14" s="54">
        <v>1</v>
      </c>
      <c r="F14" s="98" t="s">
        <v>13</v>
      </c>
      <c r="G14" s="55">
        <v>3</v>
      </c>
      <c r="H14" s="59"/>
      <c r="I14" s="99" t="s">
        <v>17</v>
      </c>
      <c r="J14" s="1" t="str">
        <f>IF(sonuc!$B$84&lt;&gt;"",sonuc!$B$84,"")</f>
        <v>MEHMET DEVRİM</v>
      </c>
      <c r="K14" s="12" t="s">
        <v>13</v>
      </c>
      <c r="L14" s="13"/>
      <c r="M14" s="3" t="str">
        <f>IF(sonuc!$B$86&lt;&gt;"",sonuc!$B$86,"")</f>
        <v>SAMED KUVEL</v>
      </c>
      <c r="N14" s="60">
        <v>3</v>
      </c>
      <c r="O14" s="98" t="s">
        <v>13</v>
      </c>
      <c r="P14" s="61">
        <v>0</v>
      </c>
    </row>
    <row r="15" spans="1:20" s="122" customFormat="1" ht="15.95" customHeight="1">
      <c r="A15" s="115" t="s">
        <v>25</v>
      </c>
      <c r="B15" s="9" t="str">
        <f>IF(sonuc!$B$85&lt;&gt;"",sonuc!$B$85,"")</f>
        <v/>
      </c>
      <c r="C15" s="14" t="s">
        <v>13</v>
      </c>
      <c r="D15" s="10" t="str">
        <f>IF(sonuc!$B$88&lt;&gt;"",sonuc!$B$88,"")</f>
        <v>METİN ÇİTTONE</v>
      </c>
      <c r="E15" s="5"/>
      <c r="F15" s="103" t="s">
        <v>13</v>
      </c>
      <c r="G15" s="6"/>
      <c r="H15" s="16"/>
      <c r="I15" s="104" t="s">
        <v>22</v>
      </c>
      <c r="J15" s="9" t="str">
        <f>IF(sonuc!$B$85&lt;&gt;"",sonuc!$B$85,"")</f>
        <v/>
      </c>
      <c r="K15" s="14" t="s">
        <v>13</v>
      </c>
      <c r="L15" s="15"/>
      <c r="M15" s="10" t="str">
        <f>IF(sonuc!$B$87&lt;&gt;"",sonuc!$B$87,"")</f>
        <v>SERVET BAYDAR</v>
      </c>
      <c r="N15" s="8"/>
      <c r="O15" s="103" t="s">
        <v>13</v>
      </c>
      <c r="P15" s="17"/>
    </row>
    <row r="16" spans="1:20" s="122" customFormat="1" ht="15.95" customHeight="1">
      <c r="A16" s="115" t="s">
        <v>44</v>
      </c>
      <c r="B16" s="9" t="str">
        <f>IF(sonuc!$B$86&lt;&gt;"",sonuc!$B$86,"")</f>
        <v>SAMED KUVEL</v>
      </c>
      <c r="C16" s="14" t="s">
        <v>13</v>
      </c>
      <c r="D16" s="10" t="str">
        <f>IF(sonuc!$B$91&lt;&gt;"",sonuc!$B$91,"")</f>
        <v>BEKİR AKYOL</v>
      </c>
      <c r="E16" s="5">
        <v>3</v>
      </c>
      <c r="F16" s="103" t="s">
        <v>13</v>
      </c>
      <c r="G16" s="6">
        <v>2</v>
      </c>
      <c r="H16" s="16"/>
      <c r="I16" s="104" t="s">
        <v>77</v>
      </c>
      <c r="J16" s="9" t="str">
        <f>IF(sonuc!$B$91&lt;&gt;"",sonuc!$B$91,"")</f>
        <v>BEKİR AKYOL</v>
      </c>
      <c r="K16" s="14" t="s">
        <v>13</v>
      </c>
      <c r="L16" s="15"/>
      <c r="M16" s="10" t="str">
        <f>IF(sonuc!$B$88&lt;&gt;"",sonuc!$B$88,"")</f>
        <v>METİN ÇİTTONE</v>
      </c>
      <c r="N16" s="8">
        <v>3</v>
      </c>
      <c r="O16" s="103" t="s">
        <v>13</v>
      </c>
      <c r="P16" s="17">
        <v>1</v>
      </c>
    </row>
    <row r="17" spans="1:16" s="122" customFormat="1" ht="15.95" customHeight="1" thickBot="1">
      <c r="A17" s="119" t="s">
        <v>45</v>
      </c>
      <c r="B17" s="62" t="str">
        <f>IF(sonuc!$B$87&lt;&gt;"",sonuc!$B$87,"")</f>
        <v>SERVET BAYDAR</v>
      </c>
      <c r="C17" s="63" t="s">
        <v>13</v>
      </c>
      <c r="D17" s="64" t="str">
        <f>IF(sonuc!$B$90&lt;&gt;"",sonuc!$B$90,"")</f>
        <v>ERSİN CANYİĞİT</v>
      </c>
      <c r="E17" s="65">
        <v>1</v>
      </c>
      <c r="F17" s="108" t="s">
        <v>13</v>
      </c>
      <c r="G17" s="66">
        <v>3</v>
      </c>
      <c r="H17" s="67"/>
      <c r="I17" s="109" t="s">
        <v>78</v>
      </c>
      <c r="J17" s="62" t="str">
        <f>IF(sonuc!$B$90&lt;&gt;"",sonuc!$B$90,"")</f>
        <v>ERSİN CANYİĞİT</v>
      </c>
      <c r="K17" s="63" t="s">
        <v>13</v>
      </c>
      <c r="L17" s="68"/>
      <c r="M17" s="64" t="str">
        <f>IF(sonuc!$B$89&lt;&gt;"",sonuc!$B$89,"")</f>
        <v>MERT DERİN</v>
      </c>
      <c r="N17" s="69">
        <v>3</v>
      </c>
      <c r="O17" s="108" t="s">
        <v>13</v>
      </c>
      <c r="P17" s="70">
        <v>2</v>
      </c>
    </row>
    <row r="18" spans="1:16" s="122" customFormat="1" ht="15.95" customHeight="1" thickBot="1">
      <c r="A18" s="230" t="s">
        <v>18</v>
      </c>
      <c r="B18" s="231"/>
      <c r="C18" s="231"/>
      <c r="D18" s="231"/>
      <c r="E18" s="231"/>
      <c r="F18" s="231"/>
      <c r="G18" s="231"/>
      <c r="H18" s="111"/>
      <c r="I18" s="231" t="s">
        <v>73</v>
      </c>
      <c r="J18" s="231"/>
      <c r="K18" s="231"/>
      <c r="L18" s="231"/>
      <c r="M18" s="231"/>
      <c r="N18" s="231"/>
      <c r="O18" s="231"/>
      <c r="P18" s="232"/>
    </row>
    <row r="19" spans="1:16" s="122" customFormat="1" ht="15.95" customHeight="1">
      <c r="A19" s="112" t="s">
        <v>21</v>
      </c>
      <c r="B19" s="1" t="str">
        <f>IF(sonuc!$B$84&lt;&gt;"",sonuc!$B$84,"")</f>
        <v>MEHMET DEVRİM</v>
      </c>
      <c r="C19" s="12" t="s">
        <v>13</v>
      </c>
      <c r="D19" s="3" t="str">
        <f>IF(sonuc!$B$88&lt;&gt;"",sonuc!$B$88,"")</f>
        <v>METİN ÇİTTONE</v>
      </c>
      <c r="E19" s="54">
        <v>3</v>
      </c>
      <c r="F19" s="98" t="s">
        <v>13</v>
      </c>
      <c r="G19" s="55">
        <v>0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IF(sonuc!$B$85&lt;&gt;"",sonuc!$B$85,"")</f>
        <v/>
      </c>
      <c r="C20" s="14" t="s">
        <v>13</v>
      </c>
      <c r="D20" s="10" t="str">
        <f>IF(sonuc!$B$91&lt;&gt;"",sonuc!$B$91,"")</f>
        <v>BEKİR AKYOL</v>
      </c>
      <c r="E20" s="5"/>
      <c r="F20" s="103" t="s">
        <v>13</v>
      </c>
      <c r="G20" s="6"/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IF(sonuc!$B$86&lt;&gt;"",sonuc!$B$86,"")</f>
        <v>SAMED KUVEL</v>
      </c>
      <c r="C21" s="14" t="s">
        <v>13</v>
      </c>
      <c r="D21" s="10" t="str">
        <f>IF(sonuc!$B$90&lt;&gt;"",sonuc!$B$90,"")</f>
        <v>ERSİN CANYİĞİT</v>
      </c>
      <c r="E21" s="5">
        <v>2</v>
      </c>
      <c r="F21" s="103" t="s">
        <v>13</v>
      </c>
      <c r="G21" s="6">
        <v>3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IF(sonuc!$B$87&lt;&gt;"",sonuc!$B$87,"")</f>
        <v>SERVET BAYDAR</v>
      </c>
      <c r="C22" s="63" t="s">
        <v>13</v>
      </c>
      <c r="D22" s="64" t="str">
        <f>IF(sonuc!$B$89&lt;&gt;"",sonuc!$B$89,"")</f>
        <v>MERT DERİN</v>
      </c>
      <c r="E22" s="65">
        <v>2</v>
      </c>
      <c r="F22" s="108" t="s">
        <v>13</v>
      </c>
      <c r="G22" s="66">
        <v>3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P16" sqref="P16"/>
    </sheetView>
  </sheetViews>
  <sheetFormatPr defaultColWidth="11.42578125" defaultRowHeight="12.75"/>
  <cols>
    <col min="1" max="1" width="4.7109375" style="124" customWidth="1"/>
    <col min="2" max="2" width="19.140625" style="93" bestFit="1" customWidth="1"/>
    <col min="3" max="3" width="0.85546875" style="93" customWidth="1"/>
    <col min="4" max="4" width="21.57031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1.5703125" style="93" bestFit="1" customWidth="1"/>
    <col min="11" max="11" width="0.85546875" style="93" customWidth="1"/>
    <col min="12" max="12" width="1.7109375" style="93" customWidth="1"/>
    <col min="13" max="13" width="19.1406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5" t="s">
        <v>50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93"/>
    </row>
    <row r="2" spans="1:20" s="94" customFormat="1" ht="19.5" customHeight="1" thickBot="1">
      <c r="A2" s="226" t="str">
        <f>sonuc!A92</f>
        <v>Grup 9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93"/>
    </row>
    <row r="3" spans="1:20" s="94" customFormat="1" ht="15.95" customHeight="1" thickBot="1">
      <c r="A3" s="227" t="s">
        <v>12</v>
      </c>
      <c r="B3" s="228"/>
      <c r="C3" s="228"/>
      <c r="D3" s="228"/>
      <c r="E3" s="228"/>
      <c r="F3" s="228"/>
      <c r="G3" s="228"/>
      <c r="H3" s="95"/>
      <c r="I3" s="228" t="s">
        <v>71</v>
      </c>
      <c r="J3" s="228"/>
      <c r="K3" s="228"/>
      <c r="L3" s="228"/>
      <c r="M3" s="228"/>
      <c r="N3" s="228"/>
      <c r="O3" s="228"/>
      <c r="P3" s="229"/>
      <c r="Q3" s="93"/>
    </row>
    <row r="4" spans="1:20" ht="15.95" customHeight="1">
      <c r="A4" s="96" t="s">
        <v>37</v>
      </c>
      <c r="B4" s="1" t="str">
        <f>IF(sonuc!$B$94&lt;&gt;"",sonuc!$B$94,"")</f>
        <v>ALİ YİT</v>
      </c>
      <c r="C4" s="2" t="s">
        <v>13</v>
      </c>
      <c r="D4" s="71" t="str">
        <f>IF(sonuc!$B$101&lt;&gt;"",sonuc!$B$101,"")</f>
        <v/>
      </c>
      <c r="E4" s="54"/>
      <c r="F4" s="98" t="s">
        <v>13</v>
      </c>
      <c r="G4" s="55"/>
      <c r="H4" s="59"/>
      <c r="I4" s="99" t="s">
        <v>19</v>
      </c>
      <c r="J4" s="1" t="str">
        <f>IF(sonuc!$B$94&lt;&gt;"",sonuc!$B$94,"")</f>
        <v>ALİ YİT</v>
      </c>
      <c r="K4" s="2" t="s">
        <v>13</v>
      </c>
      <c r="L4" s="4"/>
      <c r="M4" s="3" t="str">
        <f>IF(sonuc!$B$97&lt;&gt;"",sonuc!$B$97,"")</f>
        <v>HABİB YILDIZ</v>
      </c>
      <c r="N4" s="60">
        <v>1</v>
      </c>
      <c r="O4" s="98" t="s">
        <v>13</v>
      </c>
      <c r="P4" s="61">
        <v>3</v>
      </c>
      <c r="T4" s="93"/>
    </row>
    <row r="5" spans="1:20" ht="15.95" customHeight="1">
      <c r="A5" s="101" t="s">
        <v>38</v>
      </c>
      <c r="B5" s="9" t="str">
        <f>IF(sonuc!$B$95&lt;&gt;"",sonuc!$B$95,"")</f>
        <v>ERAY UTKU</v>
      </c>
      <c r="C5" s="7" t="s">
        <v>13</v>
      </c>
      <c r="D5" s="53" t="str">
        <f>IF(sonuc!$B$100&lt;&gt;"",sonuc!$B$100,"")</f>
        <v/>
      </c>
      <c r="E5" s="5"/>
      <c r="F5" s="103" t="s">
        <v>13</v>
      </c>
      <c r="G5" s="6"/>
      <c r="H5" s="16"/>
      <c r="I5" s="104" t="s">
        <v>20</v>
      </c>
      <c r="J5" s="9" t="str">
        <f>IF(sonuc!$B$95&lt;&gt;"",sonuc!$B$95,"")</f>
        <v>ERAY UTKU</v>
      </c>
      <c r="K5" s="7" t="s">
        <v>13</v>
      </c>
      <c r="L5" s="11"/>
      <c r="M5" s="10" t="str">
        <f>IF(sonuc!$B$96&lt;&gt;"",sonuc!$B$96,"")</f>
        <v xml:space="preserve">MUSTAFA ÖKTEM </v>
      </c>
      <c r="N5" s="8">
        <v>0</v>
      </c>
      <c r="O5" s="103" t="s">
        <v>13</v>
      </c>
      <c r="P5" s="17">
        <v>3</v>
      </c>
      <c r="T5" s="93"/>
    </row>
    <row r="6" spans="1:20" ht="15.95" customHeight="1">
      <c r="A6" s="101" t="s">
        <v>39</v>
      </c>
      <c r="B6" s="9" t="str">
        <f>IF(sonuc!$B$96&lt;&gt;"",sonuc!$B$96,"")</f>
        <v xml:space="preserve">MUSTAFA ÖKTEM </v>
      </c>
      <c r="C6" s="7" t="s">
        <v>13</v>
      </c>
      <c r="D6" s="53" t="str">
        <f>IF(sonuc!$B$99&lt;&gt;"",sonuc!$B$99,"")</f>
        <v>FERHAN ŞENGÜN</v>
      </c>
      <c r="E6" s="5">
        <v>3</v>
      </c>
      <c r="F6" s="103" t="s">
        <v>13</v>
      </c>
      <c r="G6" s="6">
        <v>2</v>
      </c>
      <c r="H6" s="16"/>
      <c r="I6" s="104" t="s">
        <v>74</v>
      </c>
      <c r="J6" s="9" t="str">
        <f>IF(sonuc!$B$101&lt;&gt;"",sonuc!$B$101,"")</f>
        <v/>
      </c>
      <c r="K6" s="7" t="s">
        <v>13</v>
      </c>
      <c r="L6" s="11"/>
      <c r="M6" s="10" t="str">
        <f>IF(sonuc!$B$100&lt;&gt;"",sonuc!$B$100,"")</f>
        <v/>
      </c>
      <c r="N6" s="8"/>
      <c r="O6" s="103" t="s">
        <v>13</v>
      </c>
      <c r="P6" s="17"/>
      <c r="T6" s="93"/>
    </row>
    <row r="7" spans="1:20" ht="15.95" customHeight="1" thickBot="1">
      <c r="A7" s="106" t="s">
        <v>40</v>
      </c>
      <c r="B7" s="62" t="str">
        <f>IF(sonuc!$B$97&lt;&gt;"",sonuc!$B$97,"")</f>
        <v>HABİB YILDIZ</v>
      </c>
      <c r="C7" s="72" t="s">
        <v>13</v>
      </c>
      <c r="D7" s="73" t="str">
        <f>IF(sonuc!$B$98&lt;&gt;"",sonuc!$B$98,"")</f>
        <v/>
      </c>
      <c r="E7" s="65"/>
      <c r="F7" s="108" t="s">
        <v>13</v>
      </c>
      <c r="G7" s="66"/>
      <c r="H7" s="67"/>
      <c r="I7" s="109" t="s">
        <v>46</v>
      </c>
      <c r="J7" s="62" t="str">
        <f>IF(sonuc!$B$98&lt;&gt;"",sonuc!$B$98,"")</f>
        <v/>
      </c>
      <c r="K7" s="72" t="s">
        <v>13</v>
      </c>
      <c r="L7" s="74"/>
      <c r="M7" s="64" t="str">
        <f>IF(sonuc!$B$99&lt;&gt;"",sonuc!$B$99,"")</f>
        <v>FERHAN ŞENGÜN</v>
      </c>
      <c r="N7" s="69"/>
      <c r="O7" s="108" t="s">
        <v>13</v>
      </c>
      <c r="P7" s="70"/>
      <c r="T7" s="93"/>
    </row>
    <row r="8" spans="1:20" ht="15.95" customHeight="1" thickBot="1">
      <c r="A8" s="230" t="s">
        <v>14</v>
      </c>
      <c r="B8" s="231"/>
      <c r="C8" s="231"/>
      <c r="D8" s="231"/>
      <c r="E8" s="231"/>
      <c r="F8" s="231"/>
      <c r="G8" s="231"/>
      <c r="H8" s="111"/>
      <c r="I8" s="231" t="s">
        <v>23</v>
      </c>
      <c r="J8" s="231"/>
      <c r="K8" s="231"/>
      <c r="L8" s="231"/>
      <c r="M8" s="231"/>
      <c r="N8" s="231"/>
      <c r="O8" s="231"/>
      <c r="P8" s="232"/>
      <c r="T8" s="93"/>
    </row>
    <row r="9" spans="1:20" ht="15.95" customHeight="1">
      <c r="A9" s="112" t="s">
        <v>34</v>
      </c>
      <c r="B9" s="1" t="str">
        <f>IF(sonuc!$B$94&lt;&gt;"",sonuc!$B$94,"")</f>
        <v>ALİ YİT</v>
      </c>
      <c r="C9" s="12" t="s">
        <v>13</v>
      </c>
      <c r="D9" s="3" t="str">
        <f>IF(sonuc!$B$100&lt;&gt;"",sonuc!$B$100,"")</f>
        <v/>
      </c>
      <c r="E9" s="54"/>
      <c r="F9" s="98" t="s">
        <v>13</v>
      </c>
      <c r="G9" s="55"/>
      <c r="H9" s="59"/>
      <c r="I9" s="99" t="s">
        <v>15</v>
      </c>
      <c r="J9" s="1" t="str">
        <f>IF(sonuc!$B$94&lt;&gt;"",sonuc!$B$94,"")</f>
        <v>ALİ YİT</v>
      </c>
      <c r="K9" s="12" t="s">
        <v>13</v>
      </c>
      <c r="L9" s="13"/>
      <c r="M9" s="3" t="str">
        <f>IF(sonuc!$B$95&lt;&gt;"",sonuc!$B$95,"")</f>
        <v>ERAY UTKU</v>
      </c>
      <c r="N9" s="60">
        <v>2</v>
      </c>
      <c r="O9" s="98" t="s">
        <v>13</v>
      </c>
      <c r="P9" s="61">
        <v>3</v>
      </c>
      <c r="T9" s="93"/>
    </row>
    <row r="10" spans="1:20" ht="15.95" customHeight="1">
      <c r="A10" s="115" t="s">
        <v>35</v>
      </c>
      <c r="B10" s="9" t="str">
        <f>IF(sonuc!$B$95&lt;&gt;"",sonuc!$B$95,"")</f>
        <v>ERAY UTKU</v>
      </c>
      <c r="C10" s="14" t="s">
        <v>13</v>
      </c>
      <c r="D10" s="10" t="str">
        <f>IF(sonuc!$B$99&lt;&gt;"",sonuc!$B$99,"")</f>
        <v>FERHAN ŞENGÜN</v>
      </c>
      <c r="E10" s="5">
        <v>1</v>
      </c>
      <c r="F10" s="103" t="s">
        <v>13</v>
      </c>
      <c r="G10" s="6">
        <v>3</v>
      </c>
      <c r="H10" s="16"/>
      <c r="I10" s="104" t="s">
        <v>75</v>
      </c>
      <c r="J10" s="9" t="str">
        <f>IF(sonuc!$B$101&lt;&gt;"",sonuc!$B$101,"")</f>
        <v/>
      </c>
      <c r="K10" s="14" t="s">
        <v>13</v>
      </c>
      <c r="L10" s="15"/>
      <c r="M10" s="10" t="str">
        <f>IF(sonuc!$B$99&lt;&gt;"",sonuc!$B$99,"")</f>
        <v>FERHAN ŞENGÜN</v>
      </c>
      <c r="N10" s="8"/>
      <c r="O10" s="103" t="s">
        <v>13</v>
      </c>
      <c r="P10" s="17"/>
      <c r="T10" s="93"/>
    </row>
    <row r="11" spans="1:20" ht="15.95" customHeight="1">
      <c r="A11" s="115" t="s">
        <v>36</v>
      </c>
      <c r="B11" s="9" t="str">
        <f>IF(sonuc!$B$96&lt;&gt;"",sonuc!$B$96,"")</f>
        <v xml:space="preserve">MUSTAFA ÖKTEM </v>
      </c>
      <c r="C11" s="14" t="s">
        <v>13</v>
      </c>
      <c r="D11" s="10" t="str">
        <f>IF(sonuc!$B$98&lt;&gt;"",sonuc!$B$98,"")</f>
        <v/>
      </c>
      <c r="E11" s="5"/>
      <c r="F11" s="103" t="s">
        <v>13</v>
      </c>
      <c r="G11" s="6"/>
      <c r="H11" s="16"/>
      <c r="I11" s="118" t="s">
        <v>70</v>
      </c>
      <c r="J11" s="9" t="str">
        <f>IF(sonuc!$B$97&lt;&gt;"",sonuc!$B$97,"")</f>
        <v>HABİB YILDIZ</v>
      </c>
      <c r="K11" s="14" t="s">
        <v>13</v>
      </c>
      <c r="L11" s="15"/>
      <c r="M11" s="10" t="str">
        <f>IF(sonuc!$B$96&lt;&gt;"",sonuc!$B$96,"")</f>
        <v xml:space="preserve">MUSTAFA ÖKTEM </v>
      </c>
      <c r="N11" s="8">
        <v>2</v>
      </c>
      <c r="O11" s="103" t="s">
        <v>13</v>
      </c>
      <c r="P11" s="17">
        <v>3</v>
      </c>
      <c r="T11" s="93"/>
    </row>
    <row r="12" spans="1:20" ht="15.95" customHeight="1" thickBot="1">
      <c r="A12" s="119" t="s">
        <v>47</v>
      </c>
      <c r="B12" s="62" t="str">
        <f>IF(sonuc!$B$97&lt;&gt;"",sonuc!$B$97,"")</f>
        <v>HABİB YILDIZ</v>
      </c>
      <c r="C12" s="63" t="s">
        <v>13</v>
      </c>
      <c r="D12" s="64" t="str">
        <f>IF(sonuc!$B$101&lt;&gt;"",sonuc!$B$101,"")</f>
        <v/>
      </c>
      <c r="E12" s="65"/>
      <c r="F12" s="108" t="s">
        <v>13</v>
      </c>
      <c r="G12" s="66"/>
      <c r="H12" s="67"/>
      <c r="I12" s="109" t="s">
        <v>76</v>
      </c>
      <c r="J12" s="62" t="str">
        <f>IF(sonuc!$B$100&lt;&gt;"",sonuc!$B$100,"")</f>
        <v/>
      </c>
      <c r="K12" s="63" t="s">
        <v>13</v>
      </c>
      <c r="L12" s="68"/>
      <c r="M12" s="64" t="str">
        <f>IF(sonuc!$B$98&lt;&gt;"",sonuc!$B$98,"")</f>
        <v/>
      </c>
      <c r="N12" s="69"/>
      <c r="O12" s="108" t="s">
        <v>13</v>
      </c>
      <c r="P12" s="70"/>
      <c r="T12" s="93"/>
    </row>
    <row r="13" spans="1:20" s="122" customFormat="1" ht="15.95" customHeight="1" thickBot="1">
      <c r="A13" s="230" t="s">
        <v>16</v>
      </c>
      <c r="B13" s="231"/>
      <c r="C13" s="231"/>
      <c r="D13" s="231"/>
      <c r="E13" s="231"/>
      <c r="F13" s="231"/>
      <c r="G13" s="231"/>
      <c r="H13" s="111"/>
      <c r="I13" s="231" t="s">
        <v>72</v>
      </c>
      <c r="J13" s="231"/>
      <c r="K13" s="231"/>
      <c r="L13" s="231"/>
      <c r="M13" s="231"/>
      <c r="N13" s="231"/>
      <c r="O13" s="231"/>
      <c r="P13" s="232"/>
    </row>
    <row r="14" spans="1:20" s="122" customFormat="1" ht="15.95" customHeight="1">
      <c r="A14" s="112" t="s">
        <v>24</v>
      </c>
      <c r="B14" s="1" t="str">
        <f>IF(sonuc!$B$94&lt;&gt;"",sonuc!$B$94,"")</f>
        <v>ALİ YİT</v>
      </c>
      <c r="C14" s="12" t="s">
        <v>13</v>
      </c>
      <c r="D14" s="3" t="str">
        <f>IF(sonuc!$B$99&lt;&gt;"",sonuc!$B$99,"")</f>
        <v>FERHAN ŞENGÜN</v>
      </c>
      <c r="E14" s="54">
        <v>3</v>
      </c>
      <c r="F14" s="98" t="s">
        <v>13</v>
      </c>
      <c r="G14" s="55">
        <v>2</v>
      </c>
      <c r="H14" s="59"/>
      <c r="I14" s="99" t="s">
        <v>17</v>
      </c>
      <c r="J14" s="1" t="str">
        <f>IF(sonuc!$B$94&lt;&gt;"",sonuc!$B$94,"")</f>
        <v>ALİ YİT</v>
      </c>
      <c r="K14" s="12" t="s">
        <v>13</v>
      </c>
      <c r="L14" s="13"/>
      <c r="M14" s="3" t="str">
        <f>IF(sonuc!$B$96&lt;&gt;"",sonuc!$B$96,"")</f>
        <v xml:space="preserve">MUSTAFA ÖKTEM </v>
      </c>
      <c r="N14" s="60">
        <v>2</v>
      </c>
      <c r="O14" s="98" t="s">
        <v>13</v>
      </c>
      <c r="P14" s="61">
        <v>3</v>
      </c>
    </row>
    <row r="15" spans="1:20" s="122" customFormat="1" ht="15.95" customHeight="1">
      <c r="A15" s="115" t="s">
        <v>25</v>
      </c>
      <c r="B15" s="9" t="str">
        <f>IF(sonuc!$B$95&lt;&gt;"",sonuc!$B$95,"")</f>
        <v>ERAY UTKU</v>
      </c>
      <c r="C15" s="14" t="s">
        <v>13</v>
      </c>
      <c r="D15" s="10" t="str">
        <f>IF(sonuc!$B$98&lt;&gt;"",sonuc!$B$98,"")</f>
        <v/>
      </c>
      <c r="E15" s="5"/>
      <c r="F15" s="103" t="s">
        <v>13</v>
      </c>
      <c r="G15" s="6"/>
      <c r="H15" s="16"/>
      <c r="I15" s="104" t="s">
        <v>22</v>
      </c>
      <c r="J15" s="9" t="str">
        <f>IF(sonuc!$B$95&lt;&gt;"",sonuc!$B$95,"")</f>
        <v>ERAY UTKU</v>
      </c>
      <c r="K15" s="14" t="s">
        <v>13</v>
      </c>
      <c r="L15" s="15"/>
      <c r="M15" s="10" t="str">
        <f>IF(sonuc!$B$97&lt;&gt;"",sonuc!$B$97,"")</f>
        <v>HABİB YILDIZ</v>
      </c>
      <c r="N15" s="8">
        <v>1</v>
      </c>
      <c r="O15" s="103" t="s">
        <v>13</v>
      </c>
      <c r="P15" s="17">
        <v>3</v>
      </c>
    </row>
    <row r="16" spans="1:20" s="122" customFormat="1" ht="15.95" customHeight="1">
      <c r="A16" s="115" t="s">
        <v>44</v>
      </c>
      <c r="B16" s="9" t="str">
        <f>IF(sonuc!$B$96&lt;&gt;"",sonuc!$B$96,"")</f>
        <v xml:space="preserve">MUSTAFA ÖKTEM </v>
      </c>
      <c r="C16" s="14" t="s">
        <v>13</v>
      </c>
      <c r="D16" s="10" t="str">
        <f>IF(sonuc!$B$101&lt;&gt;"",sonuc!$B$101,"")</f>
        <v/>
      </c>
      <c r="E16" s="5"/>
      <c r="F16" s="103" t="s">
        <v>13</v>
      </c>
      <c r="G16" s="6"/>
      <c r="H16" s="16"/>
      <c r="I16" s="104" t="s">
        <v>77</v>
      </c>
      <c r="J16" s="9" t="str">
        <f>IF(sonuc!$B$101&lt;&gt;"",sonuc!$B$101,"")</f>
        <v/>
      </c>
      <c r="K16" s="14" t="s">
        <v>13</v>
      </c>
      <c r="L16" s="15"/>
      <c r="M16" s="10" t="str">
        <f>IF(sonuc!$B$98&lt;&gt;"",sonuc!$B$98,"")</f>
        <v/>
      </c>
      <c r="N16" s="8"/>
      <c r="O16" s="103" t="s">
        <v>13</v>
      </c>
      <c r="P16" s="17"/>
    </row>
    <row r="17" spans="1:16" s="122" customFormat="1" ht="15.95" customHeight="1" thickBot="1">
      <c r="A17" s="119" t="s">
        <v>45</v>
      </c>
      <c r="B17" s="62" t="str">
        <f>IF(sonuc!$B$97&lt;&gt;"",sonuc!$B$97,"")</f>
        <v>HABİB YILDIZ</v>
      </c>
      <c r="C17" s="63" t="s">
        <v>13</v>
      </c>
      <c r="D17" s="64" t="str">
        <f>IF(sonuc!$B$100&lt;&gt;"",sonuc!$B$100,"")</f>
        <v/>
      </c>
      <c r="E17" s="65"/>
      <c r="F17" s="108" t="s">
        <v>13</v>
      </c>
      <c r="G17" s="66"/>
      <c r="H17" s="67"/>
      <c r="I17" s="109" t="s">
        <v>78</v>
      </c>
      <c r="J17" s="62" t="str">
        <f>IF(sonuc!$B$100&lt;&gt;"",sonuc!$B$100,"")</f>
        <v/>
      </c>
      <c r="K17" s="63" t="s">
        <v>13</v>
      </c>
      <c r="L17" s="68"/>
      <c r="M17" s="64" t="str">
        <f>IF(sonuc!$B$99&lt;&gt;"",sonuc!$B$99,"")</f>
        <v>FERHAN ŞENGÜN</v>
      </c>
      <c r="N17" s="69"/>
      <c r="O17" s="108" t="s">
        <v>13</v>
      </c>
      <c r="P17" s="70"/>
    </row>
    <row r="18" spans="1:16" s="122" customFormat="1" ht="15.95" customHeight="1" thickBot="1">
      <c r="A18" s="230" t="s">
        <v>18</v>
      </c>
      <c r="B18" s="231"/>
      <c r="C18" s="231"/>
      <c r="D18" s="231"/>
      <c r="E18" s="231"/>
      <c r="F18" s="231"/>
      <c r="G18" s="231"/>
      <c r="H18" s="111"/>
      <c r="I18" s="231" t="s">
        <v>73</v>
      </c>
      <c r="J18" s="231"/>
      <c r="K18" s="231"/>
      <c r="L18" s="231"/>
      <c r="M18" s="231"/>
      <c r="N18" s="231"/>
      <c r="O18" s="231"/>
      <c r="P18" s="232"/>
    </row>
    <row r="19" spans="1:16" s="122" customFormat="1" ht="15.95" customHeight="1">
      <c r="A19" s="112" t="s">
        <v>21</v>
      </c>
      <c r="B19" s="1" t="str">
        <f>IF(sonuc!$B$94&lt;&gt;"",sonuc!$B$94,"")</f>
        <v>ALİ YİT</v>
      </c>
      <c r="C19" s="12" t="s">
        <v>13</v>
      </c>
      <c r="D19" s="3" t="str">
        <f>IF(sonuc!$B$98&lt;&gt;"",sonuc!$B$98,"")</f>
        <v/>
      </c>
      <c r="E19" s="54"/>
      <c r="F19" s="98" t="s">
        <v>13</v>
      </c>
      <c r="G19" s="55"/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IF(sonuc!$B$95&lt;&gt;"",sonuc!$B$95,"")</f>
        <v>ERAY UTKU</v>
      </c>
      <c r="C20" s="14" t="s">
        <v>13</v>
      </c>
      <c r="D20" s="10" t="str">
        <f>IF(sonuc!$B$101&lt;&gt;"",sonuc!$B$101,"")</f>
        <v/>
      </c>
      <c r="E20" s="5"/>
      <c r="F20" s="103" t="s">
        <v>13</v>
      </c>
      <c r="G20" s="6"/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IF(sonuc!$B$96&lt;&gt;"",sonuc!$B$96,"")</f>
        <v xml:space="preserve">MUSTAFA ÖKTEM </v>
      </c>
      <c r="C21" s="14" t="s">
        <v>13</v>
      </c>
      <c r="D21" s="10" t="str">
        <f>IF(sonuc!$B$100&lt;&gt;"",sonuc!$B$100,"")</f>
        <v/>
      </c>
      <c r="E21" s="5"/>
      <c r="F21" s="103" t="s">
        <v>13</v>
      </c>
      <c r="G21" s="6"/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IF(sonuc!$B$97&lt;&gt;"",sonuc!$B$97,"")</f>
        <v>HABİB YILDIZ</v>
      </c>
      <c r="C22" s="63" t="s">
        <v>13</v>
      </c>
      <c r="D22" s="64" t="str">
        <f>IF(sonuc!$B$99&lt;&gt;"",sonuc!$B$99,"")</f>
        <v>FERHAN ŞENGÜN</v>
      </c>
      <c r="E22" s="65">
        <v>3</v>
      </c>
      <c r="F22" s="108" t="s">
        <v>13</v>
      </c>
      <c r="G22" s="66">
        <v>1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7" sqref="R17"/>
    </sheetView>
  </sheetViews>
  <sheetFormatPr defaultColWidth="11.42578125" defaultRowHeight="12.75"/>
  <cols>
    <col min="1" max="1" width="4.7109375" style="124" customWidth="1"/>
    <col min="2" max="2" width="17.7109375" style="93" bestFit="1" customWidth="1"/>
    <col min="3" max="3" width="0.85546875" style="93" customWidth="1"/>
    <col min="4" max="4" width="16.710937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7.7109375" style="93" bestFit="1" customWidth="1"/>
    <col min="11" max="11" width="0.85546875" style="93" customWidth="1"/>
    <col min="12" max="12" width="1.7109375" style="93" customWidth="1"/>
    <col min="13" max="13" width="16.7109375" style="93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5" t="s">
        <v>50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93"/>
    </row>
    <row r="2" spans="1:20" s="94" customFormat="1" ht="19.5" customHeight="1" thickBot="1">
      <c r="A2" s="226" t="str">
        <f>sonuc!A102</f>
        <v>Grup 10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93"/>
    </row>
    <row r="3" spans="1:20" s="94" customFormat="1" ht="15.95" customHeight="1" thickBot="1">
      <c r="A3" s="227" t="s">
        <v>12</v>
      </c>
      <c r="B3" s="228"/>
      <c r="C3" s="228"/>
      <c r="D3" s="228"/>
      <c r="E3" s="228"/>
      <c r="F3" s="228"/>
      <c r="G3" s="228"/>
      <c r="H3" s="95"/>
      <c r="I3" s="228" t="s">
        <v>71</v>
      </c>
      <c r="J3" s="228"/>
      <c r="K3" s="228"/>
      <c r="L3" s="228"/>
      <c r="M3" s="228"/>
      <c r="N3" s="228"/>
      <c r="O3" s="228"/>
      <c r="P3" s="229"/>
      <c r="Q3" s="93"/>
    </row>
    <row r="4" spans="1:20" ht="15.95" customHeight="1">
      <c r="A4" s="96" t="s">
        <v>37</v>
      </c>
      <c r="B4" s="1" t="str">
        <f>IF(sonuc!$B$104&lt;&gt;"",sonuc!$B$104,"")</f>
        <v>MEHMET ÖREN</v>
      </c>
      <c r="C4" s="2" t="s">
        <v>13</v>
      </c>
      <c r="D4" s="71" t="str">
        <f>IF(sonuc!$B$111&lt;&gt;"",sonuc!$B$111,"")</f>
        <v>ÜMİT BÜYÜKTAŞ</v>
      </c>
      <c r="E4" s="54">
        <v>3</v>
      </c>
      <c r="F4" s="98" t="s">
        <v>13</v>
      </c>
      <c r="G4" s="55">
        <v>1</v>
      </c>
      <c r="H4" s="59"/>
      <c r="I4" s="99" t="s">
        <v>19</v>
      </c>
      <c r="J4" s="1" t="str">
        <f>IF(sonuc!$B$104&lt;&gt;"",sonuc!$B$104,"")</f>
        <v>MEHMET ÖREN</v>
      </c>
      <c r="K4" s="2" t="s">
        <v>13</v>
      </c>
      <c r="L4" s="4"/>
      <c r="M4" s="3" t="str">
        <f>IF(sonuc!$B$107&lt;&gt;"",sonuc!$B$107,"")</f>
        <v>NOYAN AKKAŞOĞLU</v>
      </c>
      <c r="N4" s="60">
        <v>3</v>
      </c>
      <c r="O4" s="98" t="s">
        <v>13</v>
      </c>
      <c r="P4" s="61">
        <v>0</v>
      </c>
      <c r="T4" s="93"/>
    </row>
    <row r="5" spans="1:20" ht="15.95" customHeight="1">
      <c r="A5" s="101" t="s">
        <v>38</v>
      </c>
      <c r="B5" s="9" t="str">
        <f>IF(sonuc!$B$105&lt;&gt;"",sonuc!$B$105,"")</f>
        <v/>
      </c>
      <c r="C5" s="7" t="s">
        <v>13</v>
      </c>
      <c r="D5" s="53" t="str">
        <f>IF(sonuc!$B$110&lt;&gt;"",sonuc!$B$110,"")</f>
        <v xml:space="preserve">MESUT TURAN </v>
      </c>
      <c r="E5" s="5"/>
      <c r="F5" s="103" t="s">
        <v>13</v>
      </c>
      <c r="G5" s="6"/>
      <c r="H5" s="16"/>
      <c r="I5" s="104" t="s">
        <v>20</v>
      </c>
      <c r="J5" s="9" t="str">
        <f>IF(sonuc!$B$105&lt;&gt;"",sonuc!$B$105,"")</f>
        <v/>
      </c>
      <c r="K5" s="7" t="s">
        <v>13</v>
      </c>
      <c r="L5" s="11"/>
      <c r="M5" s="10" t="str">
        <f>IF(sonuc!$B$106&lt;&gt;"",sonuc!$B$106,"")</f>
        <v>EMRE EKŞİOĞLU</v>
      </c>
      <c r="N5" s="8"/>
      <c r="O5" s="103" t="s">
        <v>13</v>
      </c>
      <c r="P5" s="17"/>
      <c r="T5" s="93"/>
    </row>
    <row r="6" spans="1:20" ht="15.95" customHeight="1">
      <c r="A6" s="101" t="s">
        <v>39</v>
      </c>
      <c r="B6" s="9" t="str">
        <f>IF(sonuc!$B$106&lt;&gt;"",sonuc!$B$106,"")</f>
        <v>EMRE EKŞİOĞLU</v>
      </c>
      <c r="C6" s="7" t="s">
        <v>13</v>
      </c>
      <c r="D6" s="53" t="str">
        <f>IF(sonuc!$B$109&lt;&gt;"",sonuc!$B$109,"")</f>
        <v>NAZMİ KIRTELER</v>
      </c>
      <c r="E6" s="5">
        <v>3</v>
      </c>
      <c r="F6" s="103" t="s">
        <v>13</v>
      </c>
      <c r="G6" s="6">
        <v>1</v>
      </c>
      <c r="H6" s="16"/>
      <c r="I6" s="104">
        <v>2</v>
      </c>
      <c r="J6" s="9" t="str">
        <f>IF(sonuc!$B$111&lt;&gt;"",sonuc!$B$111,"")</f>
        <v>ÜMİT BÜYÜKTAŞ</v>
      </c>
      <c r="K6" s="7" t="s">
        <v>13</v>
      </c>
      <c r="L6" s="11"/>
      <c r="M6" s="10" t="str">
        <f>IF(sonuc!$B$110&lt;&gt;"",sonuc!$B$110,"")</f>
        <v xml:space="preserve">MESUT TURAN </v>
      </c>
      <c r="N6" s="8">
        <v>3</v>
      </c>
      <c r="O6" s="103" t="s">
        <v>13</v>
      </c>
      <c r="P6" s="17">
        <v>2</v>
      </c>
      <c r="T6" s="93"/>
    </row>
    <row r="7" spans="1:20" ht="15.95" customHeight="1" thickBot="1">
      <c r="A7" s="106" t="s">
        <v>40</v>
      </c>
      <c r="B7" s="62" t="str">
        <f>IF(sonuc!$B$107&lt;&gt;"",sonuc!$B$107,"")</f>
        <v>NOYAN AKKAŞOĞLU</v>
      </c>
      <c r="C7" s="72" t="s">
        <v>13</v>
      </c>
      <c r="D7" s="73" t="str">
        <f>IF(sonuc!$B$108&lt;&gt;"",sonuc!$B$108,"")</f>
        <v>SUAVİ DEMİRCİOĞLU</v>
      </c>
      <c r="E7" s="65">
        <v>3</v>
      </c>
      <c r="F7" s="108" t="s">
        <v>13</v>
      </c>
      <c r="G7" s="66">
        <v>2</v>
      </c>
      <c r="H7" s="67"/>
      <c r="I7" s="109" t="s">
        <v>46</v>
      </c>
      <c r="J7" s="62" t="str">
        <f>IF(sonuc!$B$108&lt;&gt;"",sonuc!$B$108,"")</f>
        <v>SUAVİ DEMİRCİOĞLU</v>
      </c>
      <c r="K7" s="72" t="s">
        <v>13</v>
      </c>
      <c r="L7" s="74"/>
      <c r="M7" s="64" t="str">
        <f>IF(sonuc!$B$109&lt;&gt;"",sonuc!$B$109,"")</f>
        <v>NAZMİ KIRTELER</v>
      </c>
      <c r="N7" s="69">
        <v>0</v>
      </c>
      <c r="O7" s="108" t="s">
        <v>13</v>
      </c>
      <c r="P7" s="70">
        <v>3</v>
      </c>
      <c r="T7" s="93"/>
    </row>
    <row r="8" spans="1:20" ht="15.95" customHeight="1" thickBot="1">
      <c r="A8" s="230" t="s">
        <v>14</v>
      </c>
      <c r="B8" s="231"/>
      <c r="C8" s="231"/>
      <c r="D8" s="231"/>
      <c r="E8" s="231"/>
      <c r="F8" s="231"/>
      <c r="G8" s="231"/>
      <c r="H8" s="111"/>
      <c r="I8" s="231" t="s">
        <v>23</v>
      </c>
      <c r="J8" s="231"/>
      <c r="K8" s="231"/>
      <c r="L8" s="231"/>
      <c r="M8" s="231"/>
      <c r="N8" s="231"/>
      <c r="O8" s="231"/>
      <c r="P8" s="232"/>
      <c r="T8" s="93"/>
    </row>
    <row r="9" spans="1:20" ht="15.95" customHeight="1">
      <c r="A9" s="112" t="s">
        <v>34</v>
      </c>
      <c r="B9" s="1" t="str">
        <f>IF(sonuc!$B$104&lt;&gt;"",sonuc!$B$104,"")</f>
        <v>MEHMET ÖREN</v>
      </c>
      <c r="C9" s="12" t="s">
        <v>13</v>
      </c>
      <c r="D9" s="3" t="str">
        <f>IF(sonuc!$B$110&lt;&gt;"",sonuc!$B$110,"")</f>
        <v xml:space="preserve">MESUT TURAN </v>
      </c>
      <c r="E9" s="54">
        <v>3</v>
      </c>
      <c r="F9" s="98" t="s">
        <v>13</v>
      </c>
      <c r="G9" s="55">
        <v>0</v>
      </c>
      <c r="H9" s="59"/>
      <c r="I9" s="99" t="s">
        <v>15</v>
      </c>
      <c r="J9" s="1" t="str">
        <f>IF(sonuc!$B$104&lt;&gt;"",sonuc!$B$104,"")</f>
        <v>MEHMET ÖREN</v>
      </c>
      <c r="K9" s="12" t="s">
        <v>13</v>
      </c>
      <c r="L9" s="13"/>
      <c r="M9" s="3" t="str">
        <f>IF(sonuc!$B$105&lt;&gt;"",sonuc!$B$105,"")</f>
        <v/>
      </c>
      <c r="N9" s="60"/>
      <c r="O9" s="98" t="s">
        <v>13</v>
      </c>
      <c r="P9" s="61"/>
      <c r="T9" s="93"/>
    </row>
    <row r="10" spans="1:20" ht="15.95" customHeight="1">
      <c r="A10" s="115" t="s">
        <v>35</v>
      </c>
      <c r="B10" s="9" t="str">
        <f>IF(sonuc!$B$105&lt;&gt;"",sonuc!$B$105,"")</f>
        <v/>
      </c>
      <c r="C10" s="14" t="s">
        <v>13</v>
      </c>
      <c r="D10" s="10" t="str">
        <f>IF(sonuc!$B$109&lt;&gt;"",sonuc!$B$109,"")</f>
        <v>NAZMİ KIRTELER</v>
      </c>
      <c r="E10" s="5"/>
      <c r="F10" s="103" t="s">
        <v>13</v>
      </c>
      <c r="G10" s="6"/>
      <c r="H10" s="16"/>
      <c r="I10" s="104" t="s">
        <v>75</v>
      </c>
      <c r="J10" s="9" t="str">
        <f>IF(sonuc!$B$111&lt;&gt;"",sonuc!$B$111,"")</f>
        <v>ÜMİT BÜYÜKTAŞ</v>
      </c>
      <c r="K10" s="14" t="s">
        <v>13</v>
      </c>
      <c r="L10" s="15"/>
      <c r="M10" s="10" t="str">
        <f>IF(sonuc!$B$109&lt;&gt;"",sonuc!$B$109,"")</f>
        <v>NAZMİ KIRTELER</v>
      </c>
      <c r="N10" s="8">
        <v>2</v>
      </c>
      <c r="O10" s="103" t="s">
        <v>13</v>
      </c>
      <c r="P10" s="17">
        <v>3</v>
      </c>
      <c r="T10" s="93"/>
    </row>
    <row r="11" spans="1:20" ht="15.95" customHeight="1">
      <c r="A11" s="115" t="s">
        <v>36</v>
      </c>
      <c r="B11" s="9" t="str">
        <f>IF(sonuc!$B$106&lt;&gt;"",sonuc!$B$106,"")</f>
        <v>EMRE EKŞİOĞLU</v>
      </c>
      <c r="C11" s="14" t="s">
        <v>13</v>
      </c>
      <c r="D11" s="10" t="str">
        <f>IF(sonuc!$B$108&lt;&gt;"",sonuc!$B$108,"")</f>
        <v>SUAVİ DEMİRCİOĞLU</v>
      </c>
      <c r="E11" s="5">
        <v>3</v>
      </c>
      <c r="F11" s="103" t="s">
        <v>13</v>
      </c>
      <c r="G11" s="6">
        <v>1</v>
      </c>
      <c r="H11" s="16"/>
      <c r="I11" s="118" t="s">
        <v>70</v>
      </c>
      <c r="J11" s="9" t="str">
        <f>IF(sonuc!$B$107&lt;&gt;"",sonuc!$B$107,"")</f>
        <v>NOYAN AKKAŞOĞLU</v>
      </c>
      <c r="K11" s="14" t="s">
        <v>13</v>
      </c>
      <c r="L11" s="15"/>
      <c r="M11" s="10" t="str">
        <f>IF(sonuc!$B$106&lt;&gt;"",sonuc!$B$106,"")</f>
        <v>EMRE EKŞİOĞLU</v>
      </c>
      <c r="N11" s="8">
        <v>0</v>
      </c>
      <c r="O11" s="103" t="s">
        <v>13</v>
      </c>
      <c r="P11" s="17">
        <v>3</v>
      </c>
      <c r="T11" s="93"/>
    </row>
    <row r="12" spans="1:20" ht="15.95" customHeight="1" thickBot="1">
      <c r="A12" s="119" t="s">
        <v>47</v>
      </c>
      <c r="B12" s="62" t="str">
        <f>IF(sonuc!$B$107&lt;&gt;"",sonuc!$B$107,"")</f>
        <v>NOYAN AKKAŞOĞLU</v>
      </c>
      <c r="C12" s="63" t="s">
        <v>13</v>
      </c>
      <c r="D12" s="64" t="str">
        <f>IF(sonuc!$B$111&lt;&gt;"",sonuc!$B$111,"")</f>
        <v>ÜMİT BÜYÜKTAŞ</v>
      </c>
      <c r="E12" s="65">
        <v>3</v>
      </c>
      <c r="F12" s="108" t="s">
        <v>13</v>
      </c>
      <c r="G12" s="66">
        <v>0</v>
      </c>
      <c r="H12" s="67"/>
      <c r="I12" s="109" t="s">
        <v>76</v>
      </c>
      <c r="J12" s="62" t="str">
        <f>IF(sonuc!$B$110&lt;&gt;"",sonuc!$B$110,"")</f>
        <v xml:space="preserve">MESUT TURAN </v>
      </c>
      <c r="K12" s="63" t="s">
        <v>13</v>
      </c>
      <c r="L12" s="68"/>
      <c r="M12" s="64" t="str">
        <f>IF(sonuc!$B$108&lt;&gt;"",sonuc!$B$108,"")</f>
        <v>SUAVİ DEMİRCİOĞLU</v>
      </c>
      <c r="N12" s="69">
        <v>1</v>
      </c>
      <c r="O12" s="108" t="s">
        <v>13</v>
      </c>
      <c r="P12" s="70">
        <v>3</v>
      </c>
      <c r="T12" s="93"/>
    </row>
    <row r="13" spans="1:20" s="122" customFormat="1" ht="15.95" customHeight="1" thickBot="1">
      <c r="A13" s="230" t="s">
        <v>16</v>
      </c>
      <c r="B13" s="231"/>
      <c r="C13" s="231"/>
      <c r="D13" s="231"/>
      <c r="E13" s="231"/>
      <c r="F13" s="231"/>
      <c r="G13" s="231"/>
      <c r="H13" s="111"/>
      <c r="I13" s="231" t="s">
        <v>72</v>
      </c>
      <c r="J13" s="231"/>
      <c r="K13" s="231"/>
      <c r="L13" s="231"/>
      <c r="M13" s="231"/>
      <c r="N13" s="231"/>
      <c r="O13" s="231"/>
      <c r="P13" s="232"/>
    </row>
    <row r="14" spans="1:20" s="122" customFormat="1" ht="15.95" customHeight="1">
      <c r="A14" s="112" t="s">
        <v>24</v>
      </c>
      <c r="B14" s="1" t="str">
        <f>IF(sonuc!$B$104&lt;&gt;"",sonuc!$B$104,"")</f>
        <v>MEHMET ÖREN</v>
      </c>
      <c r="C14" s="12" t="s">
        <v>13</v>
      </c>
      <c r="D14" s="3" t="str">
        <f>IF(sonuc!$B$109&lt;&gt;"",sonuc!$B$109,"")</f>
        <v>NAZMİ KIRTELER</v>
      </c>
      <c r="E14" s="54">
        <v>3</v>
      </c>
      <c r="F14" s="98" t="s">
        <v>13</v>
      </c>
      <c r="G14" s="55">
        <v>2</v>
      </c>
      <c r="H14" s="59"/>
      <c r="I14" s="99" t="s">
        <v>17</v>
      </c>
      <c r="J14" s="1" t="str">
        <f>IF(sonuc!$B$104&lt;&gt;"",sonuc!$B$104,"")</f>
        <v>MEHMET ÖREN</v>
      </c>
      <c r="K14" s="12" t="s">
        <v>13</v>
      </c>
      <c r="L14" s="13"/>
      <c r="M14" s="3" t="str">
        <f>IF(sonuc!$B$106&lt;&gt;"",sonuc!$B$106,"")</f>
        <v>EMRE EKŞİOĞLU</v>
      </c>
      <c r="N14" s="60">
        <v>2</v>
      </c>
      <c r="O14" s="98" t="s">
        <v>13</v>
      </c>
      <c r="P14" s="61">
        <v>3</v>
      </c>
    </row>
    <row r="15" spans="1:20" s="122" customFormat="1" ht="15.95" customHeight="1">
      <c r="A15" s="115" t="s">
        <v>25</v>
      </c>
      <c r="B15" s="9" t="str">
        <f>IF(sonuc!$B$105&lt;&gt;"",sonuc!$B$105,"")</f>
        <v/>
      </c>
      <c r="C15" s="14" t="s">
        <v>13</v>
      </c>
      <c r="D15" s="10" t="str">
        <f>IF(sonuc!$B$108&lt;&gt;"",sonuc!$B$108,"")</f>
        <v>SUAVİ DEMİRCİOĞLU</v>
      </c>
      <c r="E15" s="5"/>
      <c r="F15" s="103" t="s">
        <v>13</v>
      </c>
      <c r="G15" s="6"/>
      <c r="H15" s="16"/>
      <c r="I15" s="104" t="s">
        <v>22</v>
      </c>
      <c r="J15" s="9" t="str">
        <f>IF(sonuc!$B$105&lt;&gt;"",sonuc!$B$105,"")</f>
        <v/>
      </c>
      <c r="K15" s="14" t="s">
        <v>13</v>
      </c>
      <c r="L15" s="15"/>
      <c r="M15" s="10" t="str">
        <f>IF(sonuc!$B$107&lt;&gt;"",sonuc!$B$107,"")</f>
        <v>NOYAN AKKAŞOĞLU</v>
      </c>
      <c r="N15" s="8"/>
      <c r="O15" s="103" t="s">
        <v>13</v>
      </c>
      <c r="P15" s="17"/>
    </row>
    <row r="16" spans="1:20" s="122" customFormat="1" ht="15.95" customHeight="1">
      <c r="A16" s="115" t="s">
        <v>44</v>
      </c>
      <c r="B16" s="9" t="str">
        <f>IF(sonuc!$B$106&lt;&gt;"",sonuc!$B$106,"")</f>
        <v>EMRE EKŞİOĞLU</v>
      </c>
      <c r="C16" s="14" t="s">
        <v>13</v>
      </c>
      <c r="D16" s="10" t="str">
        <f>IF(sonuc!$B$111&lt;&gt;"",sonuc!$B$111,"")</f>
        <v>ÜMİT BÜYÜKTAŞ</v>
      </c>
      <c r="E16" s="5">
        <v>2</v>
      </c>
      <c r="F16" s="103" t="s">
        <v>13</v>
      </c>
      <c r="G16" s="6">
        <v>3</v>
      </c>
      <c r="H16" s="16"/>
      <c r="I16" s="104" t="s">
        <v>77</v>
      </c>
      <c r="J16" s="9" t="str">
        <f>IF(sonuc!$B$111&lt;&gt;"",sonuc!$B$111,"")</f>
        <v>ÜMİT BÜYÜKTAŞ</v>
      </c>
      <c r="K16" s="14" t="s">
        <v>13</v>
      </c>
      <c r="L16" s="15"/>
      <c r="M16" s="10" t="str">
        <f>IF(sonuc!$B$108&lt;&gt;"",sonuc!$B$108,"")</f>
        <v>SUAVİ DEMİRCİOĞLU</v>
      </c>
      <c r="N16" s="8">
        <v>3</v>
      </c>
      <c r="O16" s="103" t="s">
        <v>13</v>
      </c>
      <c r="P16" s="17">
        <v>2</v>
      </c>
    </row>
    <row r="17" spans="1:16" s="122" customFormat="1" ht="15.95" customHeight="1" thickBot="1">
      <c r="A17" s="119" t="s">
        <v>45</v>
      </c>
      <c r="B17" s="62" t="str">
        <f>IF(sonuc!$B$107&lt;&gt;"",sonuc!$B$107,"")</f>
        <v>NOYAN AKKAŞOĞLU</v>
      </c>
      <c r="C17" s="63" t="s">
        <v>13</v>
      </c>
      <c r="D17" s="64" t="str">
        <f>IF(sonuc!$B$110&lt;&gt;"",sonuc!$B$110,"")</f>
        <v xml:space="preserve">MESUT TURAN </v>
      </c>
      <c r="E17" s="65">
        <v>3</v>
      </c>
      <c r="F17" s="108" t="s">
        <v>13</v>
      </c>
      <c r="G17" s="66">
        <v>1</v>
      </c>
      <c r="H17" s="67"/>
      <c r="I17" s="109" t="s">
        <v>78</v>
      </c>
      <c r="J17" s="62" t="str">
        <f>IF(sonuc!$B$110&lt;&gt;"",sonuc!$B$110,"")</f>
        <v xml:space="preserve">MESUT TURAN </v>
      </c>
      <c r="K17" s="63" t="s">
        <v>13</v>
      </c>
      <c r="L17" s="68"/>
      <c r="M17" s="64" t="str">
        <f>IF(sonuc!$B$109&lt;&gt;"",sonuc!$B$109,"")</f>
        <v>NAZMİ KIRTELER</v>
      </c>
      <c r="N17" s="69">
        <v>3</v>
      </c>
      <c r="O17" s="108" t="s">
        <v>13</v>
      </c>
      <c r="P17" s="70">
        <v>1</v>
      </c>
    </row>
    <row r="18" spans="1:16" s="122" customFormat="1" ht="15.95" customHeight="1" thickBot="1">
      <c r="A18" s="230" t="s">
        <v>18</v>
      </c>
      <c r="B18" s="231"/>
      <c r="C18" s="231"/>
      <c r="D18" s="231"/>
      <c r="E18" s="231"/>
      <c r="F18" s="231"/>
      <c r="G18" s="231"/>
      <c r="H18" s="111"/>
      <c r="I18" s="231" t="s">
        <v>73</v>
      </c>
      <c r="J18" s="231"/>
      <c r="K18" s="231"/>
      <c r="L18" s="231"/>
      <c r="M18" s="231"/>
      <c r="N18" s="231"/>
      <c r="O18" s="231"/>
      <c r="P18" s="232"/>
    </row>
    <row r="19" spans="1:16" s="122" customFormat="1" ht="15.95" customHeight="1">
      <c r="A19" s="112" t="s">
        <v>21</v>
      </c>
      <c r="B19" s="1" t="str">
        <f>IF(sonuc!$B$104&lt;&gt;"",sonuc!$B$104,"")</f>
        <v>MEHMET ÖREN</v>
      </c>
      <c r="C19" s="12" t="s">
        <v>13</v>
      </c>
      <c r="D19" s="3" t="str">
        <f>IF(sonuc!$B$108&lt;&gt;"",sonuc!$B$108,"")</f>
        <v>SUAVİ DEMİRCİOĞLU</v>
      </c>
      <c r="E19" s="54">
        <v>2</v>
      </c>
      <c r="F19" s="98" t="s">
        <v>13</v>
      </c>
      <c r="G19" s="55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IF(sonuc!$B$105&lt;&gt;"",sonuc!$B$105,"")</f>
        <v/>
      </c>
      <c r="C20" s="14" t="s">
        <v>13</v>
      </c>
      <c r="D20" s="10" t="str">
        <f>IF(sonuc!$B$111&lt;&gt;"",sonuc!$B$111,"")</f>
        <v>ÜMİT BÜYÜKTAŞ</v>
      </c>
      <c r="E20" s="5"/>
      <c r="F20" s="103" t="s">
        <v>13</v>
      </c>
      <c r="G20" s="6"/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IF(sonuc!$B$106&lt;&gt;"",sonuc!$B$106,"")</f>
        <v>EMRE EKŞİOĞLU</v>
      </c>
      <c r="C21" s="14" t="s">
        <v>13</v>
      </c>
      <c r="D21" s="10" t="str">
        <f>IF(sonuc!$B$110&lt;&gt;"",sonuc!$B$110,"")</f>
        <v xml:space="preserve">MESUT TURAN </v>
      </c>
      <c r="E21" s="5">
        <v>3</v>
      </c>
      <c r="F21" s="103" t="s">
        <v>13</v>
      </c>
      <c r="G21" s="6">
        <v>0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IF(sonuc!$B$107&lt;&gt;"",sonuc!$B$107,"")</f>
        <v>NOYAN AKKAŞOĞLU</v>
      </c>
      <c r="C22" s="63" t="s">
        <v>13</v>
      </c>
      <c r="D22" s="64" t="str">
        <f>IF(sonuc!$B$109&lt;&gt;"",sonuc!$B$109,"")</f>
        <v>NAZMİ KIRTELER</v>
      </c>
      <c r="E22" s="65">
        <v>3</v>
      </c>
      <c r="F22" s="108" t="s">
        <v>13</v>
      </c>
      <c r="G22" s="66">
        <v>2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R17" sqref="R17"/>
    </sheetView>
  </sheetViews>
  <sheetFormatPr defaultColWidth="11.42578125" defaultRowHeight="12.75"/>
  <cols>
    <col min="1" max="1" width="4.7109375" style="124" customWidth="1"/>
    <col min="2" max="2" width="21.5703125" style="93" bestFit="1" customWidth="1"/>
    <col min="3" max="3" width="0.85546875" style="93" customWidth="1"/>
    <col min="4" max="4" width="19.57031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1.5703125" style="93" bestFit="1" customWidth="1"/>
    <col min="11" max="11" width="0.85546875" style="93" customWidth="1"/>
    <col min="12" max="12" width="1.7109375" style="93" customWidth="1"/>
    <col min="13" max="13" width="21.57031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5" t="s">
        <v>50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93"/>
    </row>
    <row r="2" spans="1:20" s="94" customFormat="1" ht="19.5" customHeight="1" thickBot="1">
      <c r="A2" s="226" t="str">
        <f>sonuc!A112</f>
        <v>Grup 11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93"/>
    </row>
    <row r="3" spans="1:20" s="94" customFormat="1" ht="15.95" customHeight="1" thickBot="1">
      <c r="A3" s="227" t="s">
        <v>12</v>
      </c>
      <c r="B3" s="228"/>
      <c r="C3" s="228"/>
      <c r="D3" s="228"/>
      <c r="E3" s="228"/>
      <c r="F3" s="228"/>
      <c r="G3" s="228"/>
      <c r="H3" s="95"/>
      <c r="I3" s="228" t="s">
        <v>71</v>
      </c>
      <c r="J3" s="228"/>
      <c r="K3" s="228"/>
      <c r="L3" s="228"/>
      <c r="M3" s="228"/>
      <c r="N3" s="228"/>
      <c r="O3" s="228"/>
      <c r="P3" s="229"/>
      <c r="Q3" s="93"/>
    </row>
    <row r="4" spans="1:20" ht="15.95" customHeight="1">
      <c r="A4" s="96" t="s">
        <v>37</v>
      </c>
      <c r="B4" s="1" t="str">
        <f>IF(sonuc!$B$114&lt;&gt;"",sonuc!$B$114,"")</f>
        <v/>
      </c>
      <c r="C4" s="2" t="s">
        <v>13</v>
      </c>
      <c r="D4" s="71" t="str">
        <f>IF(sonuc!$B$121&lt;&gt;"",sonuc!$B$121,"")</f>
        <v/>
      </c>
      <c r="E4" s="54"/>
      <c r="F4" s="98" t="s">
        <v>13</v>
      </c>
      <c r="G4" s="55"/>
      <c r="H4" s="59"/>
      <c r="I4" s="99" t="s">
        <v>19</v>
      </c>
      <c r="J4" s="1" t="str">
        <f>IF(sonuc!$B$114&lt;&gt;"",sonuc!$B$114,"")</f>
        <v/>
      </c>
      <c r="K4" s="2" t="s">
        <v>13</v>
      </c>
      <c r="L4" s="4"/>
      <c r="M4" s="3" t="str">
        <f>IF(sonuc!$B$117&lt;&gt;"",sonuc!$B$117,"")</f>
        <v>MENGÜ KÖKDEMİR</v>
      </c>
      <c r="N4" s="60"/>
      <c r="O4" s="98" t="s">
        <v>13</v>
      </c>
      <c r="P4" s="61"/>
      <c r="T4" s="93"/>
    </row>
    <row r="5" spans="1:20" ht="15.95" customHeight="1">
      <c r="A5" s="101" t="s">
        <v>38</v>
      </c>
      <c r="B5" s="9" t="str">
        <f>IF(sonuc!$B$115&lt;&gt;"",sonuc!$B$115,"")</f>
        <v>ZEHRA ŞİMŞEK</v>
      </c>
      <c r="C5" s="7" t="s">
        <v>13</v>
      </c>
      <c r="D5" s="53" t="str">
        <f>IF(sonuc!$B$120&lt;&gt;"",sonuc!$B$120,"")</f>
        <v>HAMZA ÖZER</v>
      </c>
      <c r="E5" s="5">
        <v>1</v>
      </c>
      <c r="F5" s="103" t="s">
        <v>13</v>
      </c>
      <c r="G5" s="6">
        <v>3</v>
      </c>
      <c r="H5" s="16"/>
      <c r="I5" s="104" t="s">
        <v>20</v>
      </c>
      <c r="J5" s="9" t="str">
        <f>IF(sonuc!$B$115&lt;&gt;"",sonuc!$B$115,"")</f>
        <v>ZEHRA ŞİMŞEK</v>
      </c>
      <c r="K5" s="7" t="s">
        <v>13</v>
      </c>
      <c r="L5" s="11"/>
      <c r="M5" s="10" t="str">
        <f>IF(sonuc!$B$116&lt;&gt;"",sonuc!$B$116,"")</f>
        <v>YAŞAR TANÖREN</v>
      </c>
      <c r="N5" s="8">
        <v>0</v>
      </c>
      <c r="O5" s="103" t="s">
        <v>13</v>
      </c>
      <c r="P5" s="17">
        <v>3</v>
      </c>
      <c r="T5" s="93"/>
    </row>
    <row r="6" spans="1:20" ht="15.95" customHeight="1">
      <c r="A6" s="101" t="s">
        <v>39</v>
      </c>
      <c r="B6" s="9" t="str">
        <f>IF(sonuc!$B$116&lt;&gt;"",sonuc!$B$116,"")</f>
        <v>YAŞAR TANÖREN</v>
      </c>
      <c r="C6" s="7" t="s">
        <v>13</v>
      </c>
      <c r="D6" s="53" t="str">
        <f>IF(sonuc!$B$119&lt;&gt;"",sonuc!$B$119,"")</f>
        <v>SELİM KURTULMUŞ</v>
      </c>
      <c r="E6" s="5">
        <v>1</v>
      </c>
      <c r="F6" s="103" t="s">
        <v>13</v>
      </c>
      <c r="G6" s="6">
        <v>3</v>
      </c>
      <c r="H6" s="16"/>
      <c r="I6" s="104" t="s">
        <v>74</v>
      </c>
      <c r="J6" s="9" t="str">
        <f>IF(sonuc!$B$121&lt;&gt;"",sonuc!$B$121,"")</f>
        <v/>
      </c>
      <c r="K6" s="7" t="s">
        <v>13</v>
      </c>
      <c r="L6" s="11"/>
      <c r="M6" s="10" t="str">
        <f>IF(sonuc!$B$120&lt;&gt;"",sonuc!$B$120,"")</f>
        <v>HAMZA ÖZER</v>
      </c>
      <c r="N6" s="8"/>
      <c r="O6" s="103" t="s">
        <v>13</v>
      </c>
      <c r="P6" s="17"/>
      <c r="T6" s="93"/>
    </row>
    <row r="7" spans="1:20" ht="15.95" customHeight="1" thickBot="1">
      <c r="A7" s="106" t="s">
        <v>40</v>
      </c>
      <c r="B7" s="62" t="str">
        <f>IF(sonuc!$B$117&lt;&gt;"",sonuc!$B$117,"")</f>
        <v>MENGÜ KÖKDEMİR</v>
      </c>
      <c r="C7" s="72" t="s">
        <v>13</v>
      </c>
      <c r="D7" s="73" t="str">
        <f>IF(sonuc!$B$118&lt;&gt;"",sonuc!$B$118,"")</f>
        <v xml:space="preserve">DÜNDAR DURSUN </v>
      </c>
      <c r="E7" s="65">
        <v>2</v>
      </c>
      <c r="F7" s="108" t="s">
        <v>13</v>
      </c>
      <c r="G7" s="66">
        <v>3</v>
      </c>
      <c r="H7" s="67"/>
      <c r="I7" s="109" t="s">
        <v>46</v>
      </c>
      <c r="J7" s="62" t="str">
        <f>IF(sonuc!$B$118&lt;&gt;"",sonuc!$B$118,"")</f>
        <v xml:space="preserve">DÜNDAR DURSUN </v>
      </c>
      <c r="K7" s="72" t="s">
        <v>13</v>
      </c>
      <c r="L7" s="74"/>
      <c r="M7" s="64" t="str">
        <f>IF(sonuc!$B$119&lt;&gt;"",sonuc!$B$119,"")</f>
        <v>SELİM KURTULMUŞ</v>
      </c>
      <c r="N7" s="69">
        <v>2</v>
      </c>
      <c r="O7" s="108" t="s">
        <v>13</v>
      </c>
      <c r="P7" s="70">
        <v>3</v>
      </c>
      <c r="T7" s="93"/>
    </row>
    <row r="8" spans="1:20" ht="15.95" customHeight="1" thickBot="1">
      <c r="A8" s="230" t="s">
        <v>14</v>
      </c>
      <c r="B8" s="231"/>
      <c r="C8" s="231"/>
      <c r="D8" s="231"/>
      <c r="E8" s="231"/>
      <c r="F8" s="231"/>
      <c r="G8" s="231"/>
      <c r="H8" s="111"/>
      <c r="I8" s="231" t="s">
        <v>23</v>
      </c>
      <c r="J8" s="231"/>
      <c r="K8" s="231"/>
      <c r="L8" s="231"/>
      <c r="M8" s="231"/>
      <c r="N8" s="231"/>
      <c r="O8" s="231"/>
      <c r="P8" s="232"/>
      <c r="T8" s="93"/>
    </row>
    <row r="9" spans="1:20" ht="15.95" customHeight="1">
      <c r="A9" s="112" t="s">
        <v>34</v>
      </c>
      <c r="B9" s="1" t="str">
        <f>IF(sonuc!$B$114&lt;&gt;"",sonuc!$B$114,"")</f>
        <v/>
      </c>
      <c r="C9" s="12" t="s">
        <v>13</v>
      </c>
      <c r="D9" s="3" t="str">
        <f>IF(sonuc!$B$120&lt;&gt;"",sonuc!$B$120,"")</f>
        <v>HAMZA ÖZER</v>
      </c>
      <c r="E9" s="54"/>
      <c r="F9" s="98" t="s">
        <v>13</v>
      </c>
      <c r="G9" s="55"/>
      <c r="H9" s="59"/>
      <c r="I9" s="99" t="s">
        <v>15</v>
      </c>
      <c r="J9" s="1" t="str">
        <f>IF(sonuc!$B$114&lt;&gt;"",sonuc!$B$114,"")</f>
        <v/>
      </c>
      <c r="K9" s="12" t="s">
        <v>13</v>
      </c>
      <c r="L9" s="13"/>
      <c r="M9" s="3" t="str">
        <f>IF(sonuc!$B$115&lt;&gt;"",sonuc!$B$115,"")</f>
        <v>ZEHRA ŞİMŞEK</v>
      </c>
      <c r="N9" s="60"/>
      <c r="O9" s="98" t="s">
        <v>13</v>
      </c>
      <c r="P9" s="61"/>
      <c r="T9" s="93"/>
    </row>
    <row r="10" spans="1:20" ht="15.95" customHeight="1">
      <c r="A10" s="115" t="s">
        <v>35</v>
      </c>
      <c r="B10" s="9" t="str">
        <f>IF(sonuc!$B$115&lt;&gt;"",sonuc!$B$115,"")</f>
        <v>ZEHRA ŞİMŞEK</v>
      </c>
      <c r="C10" s="14" t="s">
        <v>13</v>
      </c>
      <c r="D10" s="10" t="str">
        <f>IF(sonuc!$B$119&lt;&gt;"",sonuc!$B$119,"")</f>
        <v>SELİM KURTULMUŞ</v>
      </c>
      <c r="E10" s="5">
        <v>1</v>
      </c>
      <c r="F10" s="103" t="s">
        <v>13</v>
      </c>
      <c r="G10" s="6">
        <v>3</v>
      </c>
      <c r="H10" s="16"/>
      <c r="I10" s="104" t="s">
        <v>75</v>
      </c>
      <c r="J10" s="9" t="str">
        <f>IF(sonuc!$B$121&lt;&gt;"",sonuc!$B$121,"")</f>
        <v/>
      </c>
      <c r="K10" s="14" t="s">
        <v>13</v>
      </c>
      <c r="L10" s="15"/>
      <c r="M10" s="10" t="str">
        <f>IF(sonuc!$B$119&lt;&gt;"",sonuc!$B$119,"")</f>
        <v>SELİM KURTULMUŞ</v>
      </c>
      <c r="N10" s="8"/>
      <c r="O10" s="103" t="s">
        <v>13</v>
      </c>
      <c r="P10" s="17"/>
      <c r="T10" s="93"/>
    </row>
    <row r="11" spans="1:20" ht="15.95" customHeight="1">
      <c r="A11" s="115" t="s">
        <v>36</v>
      </c>
      <c r="B11" s="9" t="str">
        <f>IF(sonuc!$B$116&lt;&gt;"",sonuc!$B$116,"")</f>
        <v>YAŞAR TANÖREN</v>
      </c>
      <c r="C11" s="14" t="s">
        <v>13</v>
      </c>
      <c r="D11" s="10" t="str">
        <f>IF(sonuc!$B$118&lt;&gt;"",sonuc!$B$118,"")</f>
        <v xml:space="preserve">DÜNDAR DURSUN </v>
      </c>
      <c r="E11" s="5">
        <v>0</v>
      </c>
      <c r="F11" s="103" t="s">
        <v>13</v>
      </c>
      <c r="G11" s="6">
        <v>3</v>
      </c>
      <c r="H11" s="16"/>
      <c r="I11" s="118" t="s">
        <v>70</v>
      </c>
      <c r="J11" s="9" t="str">
        <f>IF(sonuc!$B$117&lt;&gt;"",sonuc!$B$117,"")</f>
        <v>MENGÜ KÖKDEMİR</v>
      </c>
      <c r="K11" s="14" t="s">
        <v>13</v>
      </c>
      <c r="L11" s="15"/>
      <c r="M11" s="10" t="str">
        <f>IF(sonuc!$B$116&lt;&gt;"",sonuc!$B$116,"")</f>
        <v>YAŞAR TANÖREN</v>
      </c>
      <c r="N11" s="8">
        <v>3</v>
      </c>
      <c r="O11" s="103" t="s">
        <v>13</v>
      </c>
      <c r="P11" s="17">
        <v>0</v>
      </c>
      <c r="T11" s="93"/>
    </row>
    <row r="12" spans="1:20" ht="15.95" customHeight="1" thickBot="1">
      <c r="A12" s="119" t="s">
        <v>47</v>
      </c>
      <c r="B12" s="62" t="str">
        <f>IF(sonuc!$B$117&lt;&gt;"",sonuc!$B$117,"")</f>
        <v>MENGÜ KÖKDEMİR</v>
      </c>
      <c r="C12" s="63" t="s">
        <v>13</v>
      </c>
      <c r="D12" s="64" t="str">
        <f>IF(sonuc!$B$121&lt;&gt;"",sonuc!$B$121,"")</f>
        <v/>
      </c>
      <c r="E12" s="65"/>
      <c r="F12" s="108" t="s">
        <v>13</v>
      </c>
      <c r="G12" s="66"/>
      <c r="H12" s="67"/>
      <c r="I12" s="109" t="s">
        <v>76</v>
      </c>
      <c r="J12" s="62" t="str">
        <f>IF(sonuc!$B$120&lt;&gt;"",sonuc!$B$120,"")</f>
        <v>HAMZA ÖZER</v>
      </c>
      <c r="K12" s="63" t="s">
        <v>13</v>
      </c>
      <c r="L12" s="68"/>
      <c r="M12" s="64" t="str">
        <f>IF(sonuc!$B$118&lt;&gt;"",sonuc!$B$118,"")</f>
        <v xml:space="preserve">DÜNDAR DURSUN </v>
      </c>
      <c r="N12" s="69">
        <v>3</v>
      </c>
      <c r="O12" s="108" t="s">
        <v>13</v>
      </c>
      <c r="P12" s="70">
        <v>2</v>
      </c>
      <c r="T12" s="93"/>
    </row>
    <row r="13" spans="1:20" s="122" customFormat="1" ht="15.95" customHeight="1" thickBot="1">
      <c r="A13" s="230" t="s">
        <v>16</v>
      </c>
      <c r="B13" s="231"/>
      <c r="C13" s="231"/>
      <c r="D13" s="231"/>
      <c r="E13" s="231"/>
      <c r="F13" s="231"/>
      <c r="G13" s="231"/>
      <c r="H13" s="111"/>
      <c r="I13" s="231" t="s">
        <v>72</v>
      </c>
      <c r="J13" s="231"/>
      <c r="K13" s="231"/>
      <c r="L13" s="231"/>
      <c r="M13" s="231"/>
      <c r="N13" s="231"/>
      <c r="O13" s="231"/>
      <c r="P13" s="232"/>
    </row>
    <row r="14" spans="1:20" s="122" customFormat="1" ht="15.95" customHeight="1">
      <c r="A14" s="112" t="s">
        <v>24</v>
      </c>
      <c r="B14" s="1" t="str">
        <f>IF(sonuc!$B$114&lt;&gt;"",sonuc!$B$114,"")</f>
        <v/>
      </c>
      <c r="C14" s="12" t="s">
        <v>13</v>
      </c>
      <c r="D14" s="3" t="str">
        <f>IF(sonuc!$B$119&lt;&gt;"",sonuc!$B$119,"")</f>
        <v>SELİM KURTULMUŞ</v>
      </c>
      <c r="E14" s="54"/>
      <c r="F14" s="98" t="s">
        <v>13</v>
      </c>
      <c r="G14" s="55"/>
      <c r="H14" s="59"/>
      <c r="I14" s="99" t="s">
        <v>17</v>
      </c>
      <c r="J14" s="1" t="str">
        <f>IF(sonuc!$B$114&lt;&gt;"",sonuc!$B$114,"")</f>
        <v/>
      </c>
      <c r="K14" s="12" t="s">
        <v>13</v>
      </c>
      <c r="L14" s="13"/>
      <c r="M14" s="3" t="str">
        <f>IF(sonuc!$B$116&lt;&gt;"",sonuc!$B$116,"")</f>
        <v>YAŞAR TANÖREN</v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IF(sonuc!$B$115&lt;&gt;"",sonuc!$B$115,"")</f>
        <v>ZEHRA ŞİMŞEK</v>
      </c>
      <c r="C15" s="14" t="s">
        <v>13</v>
      </c>
      <c r="D15" s="10" t="str">
        <f>IF(sonuc!$B$118&lt;&gt;"",sonuc!$B$118,"")</f>
        <v xml:space="preserve">DÜNDAR DURSUN </v>
      </c>
      <c r="E15" s="5">
        <v>2</v>
      </c>
      <c r="F15" s="103" t="s">
        <v>13</v>
      </c>
      <c r="G15" s="6">
        <v>3</v>
      </c>
      <c r="H15" s="16"/>
      <c r="I15" s="104" t="s">
        <v>22</v>
      </c>
      <c r="J15" s="9" t="str">
        <f>IF(sonuc!$B$115&lt;&gt;"",sonuc!$B$115,"")</f>
        <v>ZEHRA ŞİMŞEK</v>
      </c>
      <c r="K15" s="14" t="s">
        <v>13</v>
      </c>
      <c r="L15" s="15"/>
      <c r="M15" s="10" t="str">
        <f>IF(sonuc!$B$117&lt;&gt;"",sonuc!$B$117,"")</f>
        <v>MENGÜ KÖKDEMİR</v>
      </c>
      <c r="N15" s="8">
        <v>3</v>
      </c>
      <c r="O15" s="103" t="s">
        <v>13</v>
      </c>
      <c r="P15" s="17">
        <v>0</v>
      </c>
    </row>
    <row r="16" spans="1:20" s="122" customFormat="1" ht="15.95" customHeight="1">
      <c r="A16" s="115" t="s">
        <v>44</v>
      </c>
      <c r="B16" s="9" t="str">
        <f>IF(sonuc!$B$116&lt;&gt;"",sonuc!$B$116,"")</f>
        <v>YAŞAR TANÖREN</v>
      </c>
      <c r="C16" s="14" t="s">
        <v>13</v>
      </c>
      <c r="D16" s="10" t="str">
        <f>IF(sonuc!$B$121&lt;&gt;"",sonuc!$B$121,"")</f>
        <v/>
      </c>
      <c r="E16" s="5"/>
      <c r="F16" s="103" t="s">
        <v>13</v>
      </c>
      <c r="G16" s="6"/>
      <c r="H16" s="16"/>
      <c r="I16" s="104" t="s">
        <v>77</v>
      </c>
      <c r="J16" s="9" t="str">
        <f>IF(sonuc!$B$121&lt;&gt;"",sonuc!$B$121,"")</f>
        <v/>
      </c>
      <c r="K16" s="14" t="s">
        <v>13</v>
      </c>
      <c r="L16" s="15"/>
      <c r="M16" s="10" t="str">
        <f>IF(sonuc!$B$118&lt;&gt;"",sonuc!$B$118,"")</f>
        <v xml:space="preserve">DÜNDAR DURSUN </v>
      </c>
      <c r="N16" s="8"/>
      <c r="O16" s="103" t="s">
        <v>13</v>
      </c>
      <c r="P16" s="17"/>
    </row>
    <row r="17" spans="1:16" s="122" customFormat="1" ht="15.95" customHeight="1" thickBot="1">
      <c r="A17" s="119" t="s">
        <v>45</v>
      </c>
      <c r="B17" s="62" t="str">
        <f>IF(sonuc!$B$117&lt;&gt;"",sonuc!$B$117,"")</f>
        <v>MENGÜ KÖKDEMİR</v>
      </c>
      <c r="C17" s="63" t="s">
        <v>13</v>
      </c>
      <c r="D17" s="64" t="str">
        <f>IF(sonuc!$B$120&lt;&gt;"",sonuc!$B$120,"")</f>
        <v>HAMZA ÖZER</v>
      </c>
      <c r="E17" s="65">
        <v>0</v>
      </c>
      <c r="F17" s="108" t="s">
        <v>13</v>
      </c>
      <c r="G17" s="66">
        <v>3</v>
      </c>
      <c r="H17" s="67"/>
      <c r="I17" s="109" t="s">
        <v>78</v>
      </c>
      <c r="J17" s="62" t="str">
        <f>IF(sonuc!$B$120&lt;&gt;"",sonuc!$B$120,"")</f>
        <v>HAMZA ÖZER</v>
      </c>
      <c r="K17" s="63" t="s">
        <v>13</v>
      </c>
      <c r="L17" s="68"/>
      <c r="M17" s="64" t="str">
        <f>IF(sonuc!$B$119&lt;&gt;"",sonuc!$B$119,"")</f>
        <v>SELİM KURTULMUŞ</v>
      </c>
      <c r="N17" s="69">
        <v>3</v>
      </c>
      <c r="O17" s="108" t="s">
        <v>13</v>
      </c>
      <c r="P17" s="70">
        <v>1</v>
      </c>
    </row>
    <row r="18" spans="1:16" s="122" customFormat="1" ht="15.95" customHeight="1" thickBot="1">
      <c r="A18" s="230" t="s">
        <v>18</v>
      </c>
      <c r="B18" s="231"/>
      <c r="C18" s="231"/>
      <c r="D18" s="231"/>
      <c r="E18" s="231"/>
      <c r="F18" s="231"/>
      <c r="G18" s="231"/>
      <c r="H18" s="111"/>
      <c r="I18" s="231" t="s">
        <v>73</v>
      </c>
      <c r="J18" s="231"/>
      <c r="K18" s="231"/>
      <c r="L18" s="231"/>
      <c r="M18" s="231"/>
      <c r="N18" s="231"/>
      <c r="O18" s="231"/>
      <c r="P18" s="232"/>
    </row>
    <row r="19" spans="1:16" s="122" customFormat="1" ht="15.95" customHeight="1">
      <c r="A19" s="112" t="s">
        <v>21</v>
      </c>
      <c r="B19" s="1" t="str">
        <f>IF(sonuc!$B$114&lt;&gt;"",sonuc!$B$114,"")</f>
        <v/>
      </c>
      <c r="C19" s="12" t="s">
        <v>13</v>
      </c>
      <c r="D19" s="3" t="str">
        <f>IF(sonuc!$B$118&lt;&gt;"",sonuc!$B$118,"")</f>
        <v xml:space="preserve">DÜNDAR DURSUN </v>
      </c>
      <c r="E19" s="54"/>
      <c r="F19" s="98" t="s">
        <v>13</v>
      </c>
      <c r="G19" s="55"/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IF(sonuc!$B$115&lt;&gt;"",sonuc!$B$115,"")</f>
        <v>ZEHRA ŞİMŞEK</v>
      </c>
      <c r="C20" s="14" t="s">
        <v>13</v>
      </c>
      <c r="D20" s="10" t="str">
        <f>IF(sonuc!$B$121&lt;&gt;"",sonuc!$B$121,"")</f>
        <v/>
      </c>
      <c r="E20" s="5"/>
      <c r="F20" s="103" t="s">
        <v>13</v>
      </c>
      <c r="G20" s="6"/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IF(sonuc!$B$116&lt;&gt;"",sonuc!$B$116,"")</f>
        <v>YAŞAR TANÖREN</v>
      </c>
      <c r="C21" s="14" t="s">
        <v>13</v>
      </c>
      <c r="D21" s="10" t="str">
        <f>IF(sonuc!$B$120&lt;&gt;"",sonuc!$B$120,"")</f>
        <v>HAMZA ÖZER</v>
      </c>
      <c r="E21" s="5">
        <v>0</v>
      </c>
      <c r="F21" s="103" t="s">
        <v>13</v>
      </c>
      <c r="G21" s="6">
        <v>3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IF(sonuc!$B$117&lt;&gt;"",sonuc!$B$117,"")</f>
        <v>MENGÜ KÖKDEMİR</v>
      </c>
      <c r="C22" s="63" t="s">
        <v>13</v>
      </c>
      <c r="D22" s="64" t="str">
        <f>IF(sonuc!$B$119&lt;&gt;"",sonuc!$B$119,"")</f>
        <v>SELİM KURTULMUŞ</v>
      </c>
      <c r="E22" s="65">
        <v>0</v>
      </c>
      <c r="F22" s="108" t="s">
        <v>13</v>
      </c>
      <c r="G22" s="66">
        <v>3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M30" sqref="M30"/>
    </sheetView>
  </sheetViews>
  <sheetFormatPr defaultColWidth="11.42578125" defaultRowHeight="12.75"/>
  <cols>
    <col min="1" max="1" width="4.7109375" style="124" customWidth="1"/>
    <col min="2" max="2" width="16.7109375" style="93" customWidth="1"/>
    <col min="3" max="3" width="0.85546875" style="93" customWidth="1"/>
    <col min="4" max="4" width="20.285156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0.28515625" style="93" bestFit="1" customWidth="1"/>
    <col min="11" max="11" width="0.85546875" style="93" customWidth="1"/>
    <col min="12" max="12" width="1.7109375" style="93" customWidth="1"/>
    <col min="13" max="13" width="16.7109375" style="93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5" t="s">
        <v>50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93"/>
    </row>
    <row r="2" spans="1:20" s="94" customFormat="1" ht="19.5" customHeight="1" thickBot="1">
      <c r="A2" s="226" t="str">
        <f>sonuc!A122</f>
        <v>Grup 12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93"/>
    </row>
    <row r="3" spans="1:20" s="94" customFormat="1" ht="15.95" customHeight="1" thickBot="1">
      <c r="A3" s="227" t="s">
        <v>12</v>
      </c>
      <c r="B3" s="228"/>
      <c r="C3" s="228"/>
      <c r="D3" s="228"/>
      <c r="E3" s="228"/>
      <c r="F3" s="228"/>
      <c r="G3" s="228"/>
      <c r="H3" s="95"/>
      <c r="I3" s="228" t="s">
        <v>71</v>
      </c>
      <c r="J3" s="228"/>
      <c r="K3" s="228"/>
      <c r="L3" s="228"/>
      <c r="M3" s="228"/>
      <c r="N3" s="228"/>
      <c r="O3" s="228"/>
      <c r="P3" s="229"/>
      <c r="Q3" s="93"/>
    </row>
    <row r="4" spans="1:20" ht="15.95" customHeight="1">
      <c r="A4" s="96" t="s">
        <v>37</v>
      </c>
      <c r="B4" s="1" t="str">
        <f>IF(sonuc!$B$124&lt;&gt;"",sonuc!$B$124,"")</f>
        <v>KAMER TERZİOĞLU</v>
      </c>
      <c r="C4" s="2" t="s">
        <v>13</v>
      </c>
      <c r="D4" s="71" t="str">
        <f>IF(sonuc!$B$131&lt;&gt;"",sonuc!$B$131,"")</f>
        <v>LEVENT ÜNÜVAR</v>
      </c>
      <c r="E4" s="54">
        <v>3</v>
      </c>
      <c r="F4" s="98" t="s">
        <v>13</v>
      </c>
      <c r="G4" s="55">
        <v>0</v>
      </c>
      <c r="H4" s="59"/>
      <c r="I4" s="99" t="s">
        <v>19</v>
      </c>
      <c r="J4" s="1" t="str">
        <f>IF(sonuc!$B$124&lt;&gt;"",sonuc!$B$124,"")</f>
        <v>KAMER TERZİOĞLU</v>
      </c>
      <c r="K4" s="2" t="s">
        <v>13</v>
      </c>
      <c r="L4" s="4"/>
      <c r="M4" s="3" t="str">
        <f>IF(sonuc!$B$127&lt;&gt;"",sonuc!$B$127,"")</f>
        <v>MERT KIRTELER</v>
      </c>
      <c r="N4" s="60">
        <v>0</v>
      </c>
      <c r="O4" s="98" t="s">
        <v>13</v>
      </c>
      <c r="P4" s="61">
        <v>3</v>
      </c>
      <c r="T4" s="93"/>
    </row>
    <row r="5" spans="1:20" ht="15.95" customHeight="1">
      <c r="A5" s="101" t="s">
        <v>38</v>
      </c>
      <c r="B5" s="9" t="str">
        <f>IF(sonuc!$B$125&lt;&gt;"",sonuc!$B$125,"")</f>
        <v>ALPTEKİN GÜLER</v>
      </c>
      <c r="C5" s="7" t="s">
        <v>13</v>
      </c>
      <c r="D5" s="53" t="str">
        <f>IF(sonuc!$B$130&lt;&gt;"",sonuc!$B$130,"")</f>
        <v>OĞUZ KARAKAŞ</v>
      </c>
      <c r="E5" s="5">
        <v>2</v>
      </c>
      <c r="F5" s="103" t="s">
        <v>13</v>
      </c>
      <c r="G5" s="6">
        <v>3</v>
      </c>
      <c r="H5" s="16"/>
      <c r="I5" s="104" t="s">
        <v>20</v>
      </c>
      <c r="J5" s="9" t="str">
        <f>IF(sonuc!$B$125&lt;&gt;"",sonuc!$B$125,"")</f>
        <v>ALPTEKİN GÜLER</v>
      </c>
      <c r="K5" s="7" t="s">
        <v>13</v>
      </c>
      <c r="L5" s="11"/>
      <c r="M5" s="10" t="str">
        <f>IF(sonuc!$B$126&lt;&gt;"",sonuc!$B$126,"")</f>
        <v>FUNDA ÖNER</v>
      </c>
      <c r="N5" s="8">
        <v>0</v>
      </c>
      <c r="O5" s="103" t="s">
        <v>13</v>
      </c>
      <c r="P5" s="17">
        <v>3</v>
      </c>
      <c r="T5" s="93"/>
    </row>
    <row r="6" spans="1:20" ht="15.95" customHeight="1">
      <c r="A6" s="101" t="s">
        <v>39</v>
      </c>
      <c r="B6" s="9" t="str">
        <f>IF(sonuc!$B$126&lt;&gt;"",sonuc!$B$126,"")</f>
        <v>FUNDA ÖNER</v>
      </c>
      <c r="C6" s="7" t="s">
        <v>13</v>
      </c>
      <c r="D6" s="53" t="str">
        <f>IF(sonuc!$B$129&lt;&gt;"",sonuc!$B$129,"")</f>
        <v/>
      </c>
      <c r="E6" s="5"/>
      <c r="F6" s="103" t="s">
        <v>13</v>
      </c>
      <c r="G6" s="6"/>
      <c r="H6" s="16"/>
      <c r="I6" s="104" t="s">
        <v>74</v>
      </c>
      <c r="J6" s="9" t="str">
        <f>IF(sonuc!$B$131&lt;&gt;"",sonuc!$B$131,"")</f>
        <v>LEVENT ÜNÜVAR</v>
      </c>
      <c r="K6" s="7" t="s">
        <v>13</v>
      </c>
      <c r="L6" s="11"/>
      <c r="M6" s="10" t="str">
        <f>IF(sonuc!$B$130&lt;&gt;"",sonuc!$B$130,"")</f>
        <v>OĞUZ KARAKAŞ</v>
      </c>
      <c r="N6" s="8">
        <v>3</v>
      </c>
      <c r="O6" s="103" t="s">
        <v>13</v>
      </c>
      <c r="P6" s="17">
        <v>2</v>
      </c>
      <c r="T6" s="93"/>
    </row>
    <row r="7" spans="1:20" ht="15.95" customHeight="1" thickBot="1">
      <c r="A7" s="106" t="s">
        <v>40</v>
      </c>
      <c r="B7" s="62" t="str">
        <f>IF(sonuc!$B$127&lt;&gt;"",sonuc!$B$127,"")</f>
        <v>MERT KIRTELER</v>
      </c>
      <c r="C7" s="72" t="s">
        <v>13</v>
      </c>
      <c r="D7" s="73" t="str">
        <f>IF(sonuc!$B$128&lt;&gt;"",sonuc!$B$128,"")</f>
        <v>MÜMTAZ USLU</v>
      </c>
      <c r="E7" s="65">
        <v>3</v>
      </c>
      <c r="F7" s="108" t="s">
        <v>13</v>
      </c>
      <c r="G7" s="66">
        <v>0</v>
      </c>
      <c r="H7" s="67"/>
      <c r="I7" s="109" t="s">
        <v>46</v>
      </c>
      <c r="J7" s="62" t="str">
        <f>IF(sonuc!$B$128&lt;&gt;"",sonuc!$B$128,"")</f>
        <v>MÜMTAZ USLU</v>
      </c>
      <c r="K7" s="72" t="s">
        <v>13</v>
      </c>
      <c r="L7" s="74"/>
      <c r="M7" s="64" t="str">
        <f>IF(sonuc!$B$129&lt;&gt;"",sonuc!$B$129,"")</f>
        <v/>
      </c>
      <c r="N7" s="69"/>
      <c r="O7" s="108" t="s">
        <v>13</v>
      </c>
      <c r="P7" s="70"/>
      <c r="T7" s="93"/>
    </row>
    <row r="8" spans="1:20" ht="15.95" customHeight="1" thickBot="1">
      <c r="A8" s="230" t="s">
        <v>14</v>
      </c>
      <c r="B8" s="231"/>
      <c r="C8" s="231"/>
      <c r="D8" s="231"/>
      <c r="E8" s="231"/>
      <c r="F8" s="231"/>
      <c r="G8" s="231"/>
      <c r="H8" s="111"/>
      <c r="I8" s="231" t="s">
        <v>23</v>
      </c>
      <c r="J8" s="231"/>
      <c r="K8" s="231"/>
      <c r="L8" s="231"/>
      <c r="M8" s="231"/>
      <c r="N8" s="231"/>
      <c r="O8" s="231"/>
      <c r="P8" s="232"/>
      <c r="T8" s="93"/>
    </row>
    <row r="9" spans="1:20" ht="15.95" customHeight="1">
      <c r="A9" s="112" t="s">
        <v>34</v>
      </c>
      <c r="B9" s="1" t="str">
        <f>IF(sonuc!$B$124&lt;&gt;"",sonuc!$B$124,"")</f>
        <v>KAMER TERZİOĞLU</v>
      </c>
      <c r="C9" s="12" t="s">
        <v>13</v>
      </c>
      <c r="D9" s="3" t="str">
        <f>IF(sonuc!$B$130&lt;&gt;"",sonuc!$B$130,"")</f>
        <v>OĞUZ KARAKAŞ</v>
      </c>
      <c r="E9" s="54">
        <v>3</v>
      </c>
      <c r="F9" s="98" t="s">
        <v>13</v>
      </c>
      <c r="G9" s="55">
        <v>0</v>
      </c>
      <c r="H9" s="59"/>
      <c r="I9" s="99" t="s">
        <v>15</v>
      </c>
      <c r="J9" s="1" t="str">
        <f>IF(sonuc!$B$124&lt;&gt;"",sonuc!$B$124,"")</f>
        <v>KAMER TERZİOĞLU</v>
      </c>
      <c r="K9" s="12" t="s">
        <v>13</v>
      </c>
      <c r="L9" s="13"/>
      <c r="M9" s="3" t="str">
        <f>IF(sonuc!$B$125&lt;&gt;"",sonuc!$B$125,"")</f>
        <v>ALPTEKİN GÜLER</v>
      </c>
      <c r="N9" s="60">
        <v>3</v>
      </c>
      <c r="O9" s="98" t="s">
        <v>13</v>
      </c>
      <c r="P9" s="61">
        <v>0</v>
      </c>
      <c r="T9" s="93"/>
    </row>
    <row r="10" spans="1:20" ht="15.95" customHeight="1">
      <c r="A10" s="115" t="s">
        <v>35</v>
      </c>
      <c r="B10" s="9" t="str">
        <f>IF(sonuc!$B$125&lt;&gt;"",sonuc!$B$125,"")</f>
        <v>ALPTEKİN GÜLER</v>
      </c>
      <c r="C10" s="14" t="s">
        <v>13</v>
      </c>
      <c r="D10" s="10" t="str">
        <f>IF(sonuc!$B$129&lt;&gt;"",sonuc!$B$129,"")</f>
        <v/>
      </c>
      <c r="E10" s="5"/>
      <c r="F10" s="103" t="s">
        <v>13</v>
      </c>
      <c r="G10" s="6"/>
      <c r="H10" s="16"/>
      <c r="I10" s="104" t="s">
        <v>75</v>
      </c>
      <c r="J10" s="9" t="str">
        <f>IF(sonuc!$B$131&lt;&gt;"",sonuc!$B$131,"")</f>
        <v>LEVENT ÜNÜVAR</v>
      </c>
      <c r="K10" s="14" t="s">
        <v>13</v>
      </c>
      <c r="L10" s="15"/>
      <c r="M10" s="10" t="str">
        <f>IF(sonuc!$B$129&lt;&gt;"",sonuc!$B$129,"")</f>
        <v/>
      </c>
      <c r="N10" s="8"/>
      <c r="O10" s="103" t="s">
        <v>13</v>
      </c>
      <c r="P10" s="17"/>
      <c r="T10" s="93"/>
    </row>
    <row r="11" spans="1:20" ht="15.95" customHeight="1">
      <c r="A11" s="115" t="s">
        <v>36</v>
      </c>
      <c r="B11" s="9" t="str">
        <f>IF(sonuc!$B$126&lt;&gt;"",sonuc!$B$126,"")</f>
        <v>FUNDA ÖNER</v>
      </c>
      <c r="C11" s="14" t="s">
        <v>13</v>
      </c>
      <c r="D11" s="10" t="str">
        <f>IF(sonuc!$B$128&lt;&gt;"",sonuc!$B$128,"")</f>
        <v>MÜMTAZ USLU</v>
      </c>
      <c r="E11" s="5">
        <v>3</v>
      </c>
      <c r="F11" s="103" t="s">
        <v>13</v>
      </c>
      <c r="G11" s="6">
        <v>0</v>
      </c>
      <c r="H11" s="16"/>
      <c r="I11" s="118" t="s">
        <v>70</v>
      </c>
      <c r="J11" s="9" t="str">
        <f>IF(sonuc!$B$127&lt;&gt;"",sonuc!$B$127,"")</f>
        <v>MERT KIRTELER</v>
      </c>
      <c r="K11" s="14" t="s">
        <v>13</v>
      </c>
      <c r="L11" s="15"/>
      <c r="M11" s="10" t="str">
        <f>IF(sonuc!$B$126&lt;&gt;"",sonuc!$B$126,"")</f>
        <v>FUNDA ÖNER</v>
      </c>
      <c r="N11" s="8">
        <v>3</v>
      </c>
      <c r="O11" s="103" t="s">
        <v>13</v>
      </c>
      <c r="P11" s="17">
        <v>1</v>
      </c>
      <c r="T11" s="93"/>
    </row>
    <row r="12" spans="1:20" ht="15.95" customHeight="1" thickBot="1">
      <c r="A12" s="119" t="s">
        <v>47</v>
      </c>
      <c r="B12" s="62" t="str">
        <f>IF(sonuc!$B$127&lt;&gt;"",sonuc!$B$127,"")</f>
        <v>MERT KIRTELER</v>
      </c>
      <c r="C12" s="63" t="s">
        <v>13</v>
      </c>
      <c r="D12" s="64" t="str">
        <f>IF(sonuc!$B$131&lt;&gt;"",sonuc!$B$131,"")</f>
        <v>LEVENT ÜNÜVAR</v>
      </c>
      <c r="E12" s="65">
        <v>3</v>
      </c>
      <c r="F12" s="108" t="s">
        <v>13</v>
      </c>
      <c r="G12" s="66">
        <v>0</v>
      </c>
      <c r="H12" s="67"/>
      <c r="I12" s="109" t="s">
        <v>76</v>
      </c>
      <c r="J12" s="62" t="str">
        <f>IF(sonuc!$B$130&lt;&gt;"",sonuc!$B$130,"")</f>
        <v>OĞUZ KARAKAŞ</v>
      </c>
      <c r="K12" s="63" t="s">
        <v>13</v>
      </c>
      <c r="L12" s="68"/>
      <c r="M12" s="64" t="str">
        <f>IF(sonuc!$B$128&lt;&gt;"",sonuc!$B$128,"")</f>
        <v>MÜMTAZ USLU</v>
      </c>
      <c r="N12" s="69">
        <v>3</v>
      </c>
      <c r="O12" s="108" t="s">
        <v>13</v>
      </c>
      <c r="P12" s="70">
        <v>1</v>
      </c>
      <c r="T12" s="93"/>
    </row>
    <row r="13" spans="1:20" s="122" customFormat="1" ht="15.95" customHeight="1" thickBot="1">
      <c r="A13" s="230" t="s">
        <v>16</v>
      </c>
      <c r="B13" s="231"/>
      <c r="C13" s="231"/>
      <c r="D13" s="231"/>
      <c r="E13" s="231"/>
      <c r="F13" s="231"/>
      <c r="G13" s="231"/>
      <c r="H13" s="111"/>
      <c r="I13" s="231" t="s">
        <v>72</v>
      </c>
      <c r="J13" s="231"/>
      <c r="K13" s="231"/>
      <c r="L13" s="231"/>
      <c r="M13" s="231"/>
      <c r="N13" s="231"/>
      <c r="O13" s="231"/>
      <c r="P13" s="232"/>
    </row>
    <row r="14" spans="1:20" s="122" customFormat="1" ht="15.95" customHeight="1">
      <c r="A14" s="112" t="s">
        <v>24</v>
      </c>
      <c r="B14" s="1" t="str">
        <f>IF(sonuc!$B$124&lt;&gt;"",sonuc!$B$124,"")</f>
        <v>KAMER TERZİOĞLU</v>
      </c>
      <c r="C14" s="12" t="s">
        <v>13</v>
      </c>
      <c r="D14" s="3" t="str">
        <f>IF(sonuc!$B$129&lt;&gt;"",sonuc!$B$129,"")</f>
        <v/>
      </c>
      <c r="E14" s="54"/>
      <c r="F14" s="98" t="s">
        <v>13</v>
      </c>
      <c r="G14" s="55"/>
      <c r="H14" s="59"/>
      <c r="I14" s="99" t="s">
        <v>17</v>
      </c>
      <c r="J14" s="1" t="str">
        <f>IF(sonuc!$B$124&lt;&gt;"",sonuc!$B$124,"")</f>
        <v>KAMER TERZİOĞLU</v>
      </c>
      <c r="K14" s="12" t="s">
        <v>13</v>
      </c>
      <c r="L14" s="13"/>
      <c r="M14" s="3" t="str">
        <f>IF(sonuc!$B$126&lt;&gt;"",sonuc!$B$126,"")</f>
        <v>FUNDA ÖNER</v>
      </c>
      <c r="N14" s="60">
        <v>3</v>
      </c>
      <c r="O14" s="98" t="s">
        <v>13</v>
      </c>
      <c r="P14" s="61">
        <v>1</v>
      </c>
    </row>
    <row r="15" spans="1:20" s="122" customFormat="1" ht="15.95" customHeight="1">
      <c r="A15" s="115" t="s">
        <v>25</v>
      </c>
      <c r="B15" s="9" t="str">
        <f>IF(sonuc!$B$125&lt;&gt;"",sonuc!$B$125,"")</f>
        <v>ALPTEKİN GÜLER</v>
      </c>
      <c r="C15" s="14" t="s">
        <v>13</v>
      </c>
      <c r="D15" s="10" t="str">
        <f>IF(sonuc!$B$128&lt;&gt;"",sonuc!$B$128,"")</f>
        <v>MÜMTAZ USLU</v>
      </c>
      <c r="E15" s="5">
        <v>3</v>
      </c>
      <c r="F15" s="103" t="s">
        <v>13</v>
      </c>
      <c r="G15" s="6">
        <v>0</v>
      </c>
      <c r="H15" s="16"/>
      <c r="I15" s="104" t="s">
        <v>22</v>
      </c>
      <c r="J15" s="9" t="str">
        <f>IF(sonuc!$B$125&lt;&gt;"",sonuc!$B$125,"")</f>
        <v>ALPTEKİN GÜLER</v>
      </c>
      <c r="K15" s="14" t="s">
        <v>13</v>
      </c>
      <c r="L15" s="15"/>
      <c r="M15" s="10" t="str">
        <f>IF(sonuc!$B$127&lt;&gt;"",sonuc!$B$127,"")</f>
        <v>MERT KIRTELER</v>
      </c>
      <c r="N15" s="8">
        <v>0</v>
      </c>
      <c r="O15" s="103" t="s">
        <v>13</v>
      </c>
      <c r="P15" s="17">
        <v>3</v>
      </c>
    </row>
    <row r="16" spans="1:20" s="122" customFormat="1" ht="15.95" customHeight="1">
      <c r="A16" s="115" t="s">
        <v>44</v>
      </c>
      <c r="B16" s="9" t="str">
        <f>IF(sonuc!$B$126&lt;&gt;"",sonuc!$B$126,"")</f>
        <v>FUNDA ÖNER</v>
      </c>
      <c r="C16" s="14" t="s">
        <v>13</v>
      </c>
      <c r="D16" s="10" t="str">
        <f>IF(sonuc!$B$131&lt;&gt;"",sonuc!$B$131,"")</f>
        <v>LEVENT ÜNÜVAR</v>
      </c>
      <c r="E16" s="5">
        <v>3</v>
      </c>
      <c r="F16" s="103" t="s">
        <v>13</v>
      </c>
      <c r="G16" s="6">
        <v>0</v>
      </c>
      <c r="H16" s="16"/>
      <c r="I16" s="104" t="s">
        <v>77</v>
      </c>
      <c r="J16" s="9" t="str">
        <f>IF(sonuc!$B$131&lt;&gt;"",sonuc!$B$131,"")</f>
        <v>LEVENT ÜNÜVAR</v>
      </c>
      <c r="K16" s="14" t="s">
        <v>13</v>
      </c>
      <c r="L16" s="15"/>
      <c r="M16" s="10" t="str">
        <f>IF(sonuc!$B$128&lt;&gt;"",sonuc!$B$128,"")</f>
        <v>MÜMTAZ USLU</v>
      </c>
      <c r="N16" s="8">
        <v>3</v>
      </c>
      <c r="O16" s="103" t="s">
        <v>13</v>
      </c>
      <c r="P16" s="17">
        <v>0</v>
      </c>
    </row>
    <row r="17" spans="1:16" s="122" customFormat="1" ht="15.95" customHeight="1" thickBot="1">
      <c r="A17" s="119" t="s">
        <v>45</v>
      </c>
      <c r="B17" s="62" t="str">
        <f>IF(sonuc!$B$127&lt;&gt;"",sonuc!$B$127,"")</f>
        <v>MERT KIRTELER</v>
      </c>
      <c r="C17" s="63" t="s">
        <v>13</v>
      </c>
      <c r="D17" s="64" t="str">
        <f>IF(sonuc!$B$130&lt;&gt;"",sonuc!$B$130,"")</f>
        <v>OĞUZ KARAKAŞ</v>
      </c>
      <c r="E17" s="65">
        <v>3</v>
      </c>
      <c r="F17" s="108" t="s">
        <v>13</v>
      </c>
      <c r="G17" s="66">
        <v>0</v>
      </c>
      <c r="H17" s="67"/>
      <c r="I17" s="109" t="s">
        <v>78</v>
      </c>
      <c r="J17" s="62" t="str">
        <f>IF(sonuc!$B$130&lt;&gt;"",sonuc!$B$130,"")</f>
        <v>OĞUZ KARAKAŞ</v>
      </c>
      <c r="K17" s="63" t="s">
        <v>13</v>
      </c>
      <c r="L17" s="68"/>
      <c r="M17" s="64" t="str">
        <f>IF(sonuc!$B$129&lt;&gt;"",sonuc!$B$129,"")</f>
        <v/>
      </c>
      <c r="N17" s="69"/>
      <c r="O17" s="108" t="s">
        <v>13</v>
      </c>
      <c r="P17" s="70"/>
    </row>
    <row r="18" spans="1:16" s="122" customFormat="1" ht="15.95" customHeight="1" thickBot="1">
      <c r="A18" s="230" t="s">
        <v>18</v>
      </c>
      <c r="B18" s="231"/>
      <c r="C18" s="231"/>
      <c r="D18" s="231"/>
      <c r="E18" s="231"/>
      <c r="F18" s="231"/>
      <c r="G18" s="231"/>
      <c r="H18" s="111"/>
      <c r="I18" s="231" t="s">
        <v>73</v>
      </c>
      <c r="J18" s="231"/>
      <c r="K18" s="231"/>
      <c r="L18" s="231"/>
      <c r="M18" s="231"/>
      <c r="N18" s="231"/>
      <c r="O18" s="231"/>
      <c r="P18" s="232"/>
    </row>
    <row r="19" spans="1:16" s="122" customFormat="1" ht="15.95" customHeight="1">
      <c r="A19" s="112" t="s">
        <v>21</v>
      </c>
      <c r="B19" s="1" t="str">
        <f>IF(sonuc!$B$124&lt;&gt;"",sonuc!$B$124,"")</f>
        <v>KAMER TERZİOĞLU</v>
      </c>
      <c r="C19" s="12" t="s">
        <v>13</v>
      </c>
      <c r="D19" s="3" t="str">
        <f>IF(sonuc!$B$128&lt;&gt;"",sonuc!$B$128,"")</f>
        <v>MÜMTAZ USLU</v>
      </c>
      <c r="E19" s="54">
        <v>3</v>
      </c>
      <c r="F19" s="98" t="s">
        <v>13</v>
      </c>
      <c r="G19" s="55">
        <v>1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IF(sonuc!$B$125&lt;&gt;"",sonuc!$B$125,"")</f>
        <v>ALPTEKİN GÜLER</v>
      </c>
      <c r="C20" s="14" t="s">
        <v>13</v>
      </c>
      <c r="D20" s="10" t="str">
        <f>IF(sonuc!$B$131&lt;&gt;"",sonuc!$B$131,"")</f>
        <v>LEVENT ÜNÜVAR</v>
      </c>
      <c r="E20" s="5">
        <v>3</v>
      </c>
      <c r="F20" s="103" t="s">
        <v>13</v>
      </c>
      <c r="G20" s="6">
        <v>2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IF(sonuc!$B$126&lt;&gt;"",sonuc!$B$126,"")</f>
        <v>FUNDA ÖNER</v>
      </c>
      <c r="C21" s="14" t="s">
        <v>13</v>
      </c>
      <c r="D21" s="10" t="str">
        <f>IF(sonuc!$B$130&lt;&gt;"",sonuc!$B$130,"")</f>
        <v>OĞUZ KARAKAŞ</v>
      </c>
      <c r="E21" s="5">
        <v>3</v>
      </c>
      <c r="F21" s="103" t="s">
        <v>13</v>
      </c>
      <c r="G21" s="6">
        <v>2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IF(sonuc!$B$127&lt;&gt;"",sonuc!$B$127,"")</f>
        <v>MERT KIRTELER</v>
      </c>
      <c r="C22" s="63" t="s">
        <v>13</v>
      </c>
      <c r="D22" s="64" t="str">
        <f>IF(sonuc!$B$129&lt;&gt;"",sonuc!$B$129,"")</f>
        <v/>
      </c>
      <c r="E22" s="65"/>
      <c r="F22" s="108" t="s">
        <v>13</v>
      </c>
      <c r="G22" s="66"/>
      <c r="H22" s="67"/>
      <c r="I22" s="109"/>
      <c r="J22" s="107"/>
      <c r="K22" s="120"/>
      <c r="L22" s="121"/>
      <c r="M22" s="110"/>
      <c r="N22" s="69"/>
      <c r="O22" s="108" t="s">
        <v>13</v>
      </c>
      <c r="P22" s="70" t="s">
        <v>49</v>
      </c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N17" sqref="N17"/>
    </sheetView>
  </sheetViews>
  <sheetFormatPr defaultColWidth="11.42578125" defaultRowHeight="12.75"/>
  <cols>
    <col min="1" max="1" width="4.7109375" style="124" customWidth="1"/>
    <col min="2" max="2" width="16.7109375" style="93" customWidth="1"/>
    <col min="3" max="3" width="0.85546875" style="93" customWidth="1"/>
    <col min="4" max="4" width="16.710937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6.7109375" style="93" customWidth="1"/>
    <col min="11" max="11" width="0.85546875" style="93" customWidth="1"/>
    <col min="12" max="12" width="1.7109375" style="93" customWidth="1"/>
    <col min="13" max="13" width="16.7109375" style="93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5" t="s">
        <v>50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93"/>
    </row>
    <row r="2" spans="1:20" s="94" customFormat="1" ht="19.5" customHeight="1" thickBot="1">
      <c r="A2" s="226" t="str">
        <f>sonuc!A132</f>
        <v>Grup 13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93"/>
    </row>
    <row r="3" spans="1:20" s="94" customFormat="1" ht="15.95" customHeight="1" thickBot="1">
      <c r="A3" s="227" t="s">
        <v>12</v>
      </c>
      <c r="B3" s="228"/>
      <c r="C3" s="228"/>
      <c r="D3" s="228"/>
      <c r="E3" s="228"/>
      <c r="F3" s="228"/>
      <c r="G3" s="228"/>
      <c r="H3" s="95"/>
      <c r="I3" s="228" t="s">
        <v>71</v>
      </c>
      <c r="J3" s="228"/>
      <c r="K3" s="228"/>
      <c r="L3" s="228"/>
      <c r="M3" s="228"/>
      <c r="N3" s="228"/>
      <c r="O3" s="228"/>
      <c r="P3" s="229"/>
      <c r="Q3" s="93"/>
    </row>
    <row r="4" spans="1:20" ht="15.95" customHeight="1">
      <c r="A4" s="96" t="s">
        <v>37</v>
      </c>
      <c r="B4" s="1" t="str">
        <f>IF(sonuc!$B$134&lt;&gt;"",sonuc!$B$134,"")</f>
        <v>EMRE BAŞAK</v>
      </c>
      <c r="C4" s="2" t="s">
        <v>13</v>
      </c>
      <c r="D4" s="71" t="str">
        <f>IF(sonuc!$B$141&lt;&gt;"",sonuc!$B$141,"")</f>
        <v>WASEEM AL DROUBİ</v>
      </c>
      <c r="E4" s="54">
        <v>0</v>
      </c>
      <c r="F4" s="98" t="s">
        <v>13</v>
      </c>
      <c r="G4" s="55">
        <v>3</v>
      </c>
      <c r="H4" s="59"/>
      <c r="I4" s="99" t="s">
        <v>19</v>
      </c>
      <c r="J4" s="1" t="str">
        <f>IF(sonuc!$B$134&lt;&gt;"",sonuc!$B$134,"")</f>
        <v>EMRE BAŞAK</v>
      </c>
      <c r="K4" s="2" t="s">
        <v>13</v>
      </c>
      <c r="L4" s="4"/>
      <c r="M4" s="3" t="str">
        <f>IF(sonuc!$B$137&lt;&gt;"",sonuc!$B$137,"")</f>
        <v>ENGİN ALKAN</v>
      </c>
      <c r="N4" s="60">
        <v>3</v>
      </c>
      <c r="O4" s="98" t="s">
        <v>13</v>
      </c>
      <c r="P4" s="61">
        <v>2</v>
      </c>
      <c r="T4" s="93"/>
    </row>
    <row r="5" spans="1:20" ht="15.95" customHeight="1">
      <c r="A5" s="101" t="s">
        <v>38</v>
      </c>
      <c r="B5" s="9" t="str">
        <f>IF(sonuc!$B$135&lt;&gt;"",sonuc!$B$135,"")</f>
        <v>ENDER AKPİL</v>
      </c>
      <c r="C5" s="7" t="s">
        <v>13</v>
      </c>
      <c r="D5" s="53" t="str">
        <f>IF(sonuc!$B$140&lt;&gt;"",sonuc!$B$140,"")</f>
        <v/>
      </c>
      <c r="E5" s="5"/>
      <c r="F5" s="103" t="s">
        <v>13</v>
      </c>
      <c r="G5" s="6"/>
      <c r="H5" s="16"/>
      <c r="I5" s="104" t="s">
        <v>20</v>
      </c>
      <c r="J5" s="9" t="str">
        <f>IF(sonuc!$B$135&lt;&gt;"",sonuc!$B$135,"")</f>
        <v>ENDER AKPİL</v>
      </c>
      <c r="K5" s="7" t="s">
        <v>13</v>
      </c>
      <c r="L5" s="11"/>
      <c r="M5" s="10" t="str">
        <f>IF(sonuc!$B$136&lt;&gt;"",sonuc!$B$136,"")</f>
        <v>METİN GÜLER</v>
      </c>
      <c r="N5" s="8">
        <v>3</v>
      </c>
      <c r="O5" s="103" t="s">
        <v>13</v>
      </c>
      <c r="P5" s="17">
        <v>0</v>
      </c>
      <c r="T5" s="93"/>
    </row>
    <row r="6" spans="1:20" ht="15.95" customHeight="1">
      <c r="A6" s="101" t="s">
        <v>39</v>
      </c>
      <c r="B6" s="9" t="str">
        <f>IF(sonuc!$B$136&lt;&gt;"",sonuc!$B$136,"")</f>
        <v>METİN GÜLER</v>
      </c>
      <c r="C6" s="7" t="s">
        <v>13</v>
      </c>
      <c r="D6" s="53" t="str">
        <f>IF(sonuc!$B$139&lt;&gt;"",sonuc!$B$139,"")</f>
        <v>YEŞİM AYSELİ</v>
      </c>
      <c r="E6" s="5">
        <v>3</v>
      </c>
      <c r="F6" s="103" t="s">
        <v>13</v>
      </c>
      <c r="G6" s="6">
        <v>0</v>
      </c>
      <c r="H6" s="16"/>
      <c r="I6" s="104" t="s">
        <v>74</v>
      </c>
      <c r="J6" s="9" t="str">
        <f>IF(sonuc!$B$141&lt;&gt;"",sonuc!$B$141,"")</f>
        <v>WASEEM AL DROUBİ</v>
      </c>
      <c r="K6" s="7" t="s">
        <v>13</v>
      </c>
      <c r="L6" s="11"/>
      <c r="M6" s="10" t="str">
        <f>IF(sonuc!$B$140&lt;&gt;"",sonuc!$B$140,"")</f>
        <v/>
      </c>
      <c r="N6" s="8"/>
      <c r="O6" s="103" t="s">
        <v>13</v>
      </c>
      <c r="P6" s="17"/>
      <c r="T6" s="93"/>
    </row>
    <row r="7" spans="1:20" ht="15.95" customHeight="1" thickBot="1">
      <c r="A7" s="106" t="s">
        <v>40</v>
      </c>
      <c r="B7" s="62" t="str">
        <f>IF(sonuc!$B$137&lt;&gt;"",sonuc!$B$137,"")</f>
        <v>ENGİN ALKAN</v>
      </c>
      <c r="C7" s="72" t="s">
        <v>13</v>
      </c>
      <c r="D7" s="73" t="str">
        <f>IF(sonuc!$B$138&lt;&gt;"",sonuc!$B$138,"")</f>
        <v>TANKUT KARAMUK</v>
      </c>
      <c r="E7" s="65">
        <v>3</v>
      </c>
      <c r="F7" s="108" t="s">
        <v>13</v>
      </c>
      <c r="G7" s="66">
        <v>1</v>
      </c>
      <c r="H7" s="67"/>
      <c r="I7" s="109" t="s">
        <v>46</v>
      </c>
      <c r="J7" s="62" t="str">
        <f>IF(sonuc!$B$138&lt;&gt;"",sonuc!$B$138,"")</f>
        <v>TANKUT KARAMUK</v>
      </c>
      <c r="K7" s="72" t="s">
        <v>13</v>
      </c>
      <c r="L7" s="74"/>
      <c r="M7" s="64" t="str">
        <f>IF(sonuc!$B$139&lt;&gt;"",sonuc!$B$139,"")</f>
        <v>YEŞİM AYSELİ</v>
      </c>
      <c r="N7" s="69">
        <v>1</v>
      </c>
      <c r="O7" s="108" t="s">
        <v>13</v>
      </c>
      <c r="P7" s="70">
        <v>3</v>
      </c>
      <c r="T7" s="93"/>
    </row>
    <row r="8" spans="1:20" ht="15.95" customHeight="1" thickBot="1">
      <c r="A8" s="230" t="s">
        <v>14</v>
      </c>
      <c r="B8" s="231"/>
      <c r="C8" s="231"/>
      <c r="D8" s="231"/>
      <c r="E8" s="231"/>
      <c r="F8" s="231"/>
      <c r="G8" s="231"/>
      <c r="H8" s="111"/>
      <c r="I8" s="231" t="s">
        <v>23</v>
      </c>
      <c r="J8" s="231"/>
      <c r="K8" s="231"/>
      <c r="L8" s="231"/>
      <c r="M8" s="231"/>
      <c r="N8" s="231"/>
      <c r="O8" s="231"/>
      <c r="P8" s="232"/>
      <c r="T8" s="93"/>
    </row>
    <row r="9" spans="1:20" ht="15.95" customHeight="1">
      <c r="A9" s="112" t="s">
        <v>34</v>
      </c>
      <c r="B9" s="1" t="str">
        <f>IF(sonuc!$B$134&lt;&gt;"",sonuc!$B$134,"")</f>
        <v>EMRE BAŞAK</v>
      </c>
      <c r="C9" s="12" t="s">
        <v>13</v>
      </c>
      <c r="D9" s="3" t="str">
        <f>IF(sonuc!$B$140&lt;&gt;"",sonuc!$B$140,"")</f>
        <v/>
      </c>
      <c r="E9" s="54"/>
      <c r="F9" s="98" t="s">
        <v>13</v>
      </c>
      <c r="G9" s="55"/>
      <c r="H9" s="59"/>
      <c r="I9" s="99" t="s">
        <v>15</v>
      </c>
      <c r="J9" s="1" t="str">
        <f>IF(sonuc!$B$134&lt;&gt;"",sonuc!$B$134,"")</f>
        <v>EMRE BAŞAK</v>
      </c>
      <c r="K9" s="12" t="s">
        <v>13</v>
      </c>
      <c r="L9" s="13"/>
      <c r="M9" s="3" t="str">
        <f>IF(sonuc!$B$135&lt;&gt;"",sonuc!$B$135,"")</f>
        <v>ENDER AKPİL</v>
      </c>
      <c r="N9" s="60">
        <v>0</v>
      </c>
      <c r="O9" s="98" t="s">
        <v>13</v>
      </c>
      <c r="P9" s="61">
        <v>3</v>
      </c>
      <c r="T9" s="93"/>
    </row>
    <row r="10" spans="1:20" ht="15.95" customHeight="1">
      <c r="A10" s="115" t="s">
        <v>35</v>
      </c>
      <c r="B10" s="9" t="str">
        <f>IF(sonuc!$B$135&lt;&gt;"",sonuc!$B$135,"")</f>
        <v>ENDER AKPİL</v>
      </c>
      <c r="C10" s="14" t="s">
        <v>13</v>
      </c>
      <c r="D10" s="10" t="str">
        <f>IF(sonuc!$B$139&lt;&gt;"",sonuc!$B$139,"")</f>
        <v>YEŞİM AYSELİ</v>
      </c>
      <c r="E10" s="5">
        <v>3</v>
      </c>
      <c r="F10" s="103" t="s">
        <v>13</v>
      </c>
      <c r="G10" s="6">
        <v>0</v>
      </c>
      <c r="H10" s="16"/>
      <c r="I10" s="104" t="s">
        <v>75</v>
      </c>
      <c r="J10" s="9" t="str">
        <f>IF(sonuc!$B$141&lt;&gt;"",sonuc!$B$141,"")</f>
        <v>WASEEM AL DROUBİ</v>
      </c>
      <c r="K10" s="14" t="s">
        <v>13</v>
      </c>
      <c r="L10" s="15"/>
      <c r="M10" s="10" t="str">
        <f>IF(sonuc!$B$139&lt;&gt;"",sonuc!$B$139,"")</f>
        <v>YEŞİM AYSELİ</v>
      </c>
      <c r="N10" s="8">
        <v>3</v>
      </c>
      <c r="O10" s="103" t="s">
        <v>13</v>
      </c>
      <c r="P10" s="17">
        <v>0</v>
      </c>
      <c r="T10" s="93"/>
    </row>
    <row r="11" spans="1:20" ht="15.95" customHeight="1">
      <c r="A11" s="115" t="s">
        <v>36</v>
      </c>
      <c r="B11" s="9" t="str">
        <f>IF(sonuc!$B$136&lt;&gt;"",sonuc!$B$136,"")</f>
        <v>METİN GÜLER</v>
      </c>
      <c r="C11" s="14" t="s">
        <v>13</v>
      </c>
      <c r="D11" s="10" t="str">
        <f>IF(sonuc!$B$138&lt;&gt;"",sonuc!$B$138,"")</f>
        <v>TANKUT KARAMUK</v>
      </c>
      <c r="E11" s="5">
        <v>3</v>
      </c>
      <c r="F11" s="103" t="s">
        <v>13</v>
      </c>
      <c r="G11" s="6">
        <v>0</v>
      </c>
      <c r="H11" s="16"/>
      <c r="I11" s="118" t="s">
        <v>70</v>
      </c>
      <c r="J11" s="9" t="str">
        <f>IF(sonuc!$B$137&lt;&gt;"",sonuc!$B$137,"")</f>
        <v>ENGİN ALKAN</v>
      </c>
      <c r="K11" s="14" t="s">
        <v>13</v>
      </c>
      <c r="L11" s="15"/>
      <c r="M11" s="10" t="str">
        <f>IF(sonuc!$B$136&lt;&gt;"",sonuc!$B$136,"")</f>
        <v>METİN GÜLER</v>
      </c>
      <c r="N11" s="8">
        <v>2</v>
      </c>
      <c r="O11" s="103" t="s">
        <v>13</v>
      </c>
      <c r="P11" s="17">
        <v>3</v>
      </c>
      <c r="T11" s="93"/>
    </row>
    <row r="12" spans="1:20" ht="15.95" customHeight="1" thickBot="1">
      <c r="A12" s="119" t="s">
        <v>47</v>
      </c>
      <c r="B12" s="62" t="str">
        <f>IF(sonuc!$B$137&lt;&gt;"",sonuc!$B$137,"")</f>
        <v>ENGİN ALKAN</v>
      </c>
      <c r="C12" s="63" t="s">
        <v>13</v>
      </c>
      <c r="D12" s="64" t="str">
        <f>IF(sonuc!$B$141&lt;&gt;"",sonuc!$B$141,"")</f>
        <v>WASEEM AL DROUBİ</v>
      </c>
      <c r="E12" s="65">
        <v>1</v>
      </c>
      <c r="F12" s="108" t="s">
        <v>13</v>
      </c>
      <c r="G12" s="66">
        <v>3</v>
      </c>
      <c r="H12" s="67"/>
      <c r="I12" s="109" t="s">
        <v>76</v>
      </c>
      <c r="J12" s="62" t="str">
        <f>IF(sonuc!$B$140&lt;&gt;"",sonuc!$B$140,"")</f>
        <v/>
      </c>
      <c r="K12" s="63" t="s">
        <v>13</v>
      </c>
      <c r="L12" s="68"/>
      <c r="M12" s="64" t="str">
        <f>IF(sonuc!$B$138&lt;&gt;"",sonuc!$B$138,"")</f>
        <v>TANKUT KARAMUK</v>
      </c>
      <c r="N12" s="69"/>
      <c r="O12" s="108" t="s">
        <v>13</v>
      </c>
      <c r="P12" s="70"/>
      <c r="T12" s="93"/>
    </row>
    <row r="13" spans="1:20" s="122" customFormat="1" ht="15.95" customHeight="1" thickBot="1">
      <c r="A13" s="230" t="s">
        <v>16</v>
      </c>
      <c r="B13" s="231"/>
      <c r="C13" s="231"/>
      <c r="D13" s="231"/>
      <c r="E13" s="231"/>
      <c r="F13" s="231"/>
      <c r="G13" s="231"/>
      <c r="H13" s="111"/>
      <c r="I13" s="231" t="s">
        <v>72</v>
      </c>
      <c r="J13" s="231"/>
      <c r="K13" s="231"/>
      <c r="L13" s="231"/>
      <c r="M13" s="231"/>
      <c r="N13" s="231"/>
      <c r="O13" s="231"/>
      <c r="P13" s="232"/>
    </row>
    <row r="14" spans="1:20" s="122" customFormat="1" ht="15.95" customHeight="1">
      <c r="A14" s="112" t="s">
        <v>24</v>
      </c>
      <c r="B14" s="1" t="str">
        <f>IF(sonuc!$B$134&lt;&gt;"",sonuc!$B$134,"")</f>
        <v>EMRE BAŞAK</v>
      </c>
      <c r="C14" s="12" t="s">
        <v>13</v>
      </c>
      <c r="D14" s="3" t="str">
        <f>IF(sonuc!$B$139&lt;&gt;"",sonuc!$B$139,"")</f>
        <v>YEŞİM AYSELİ</v>
      </c>
      <c r="E14" s="54">
        <v>3</v>
      </c>
      <c r="F14" s="98" t="s">
        <v>13</v>
      </c>
      <c r="G14" s="55">
        <v>1</v>
      </c>
      <c r="H14" s="59"/>
      <c r="I14" s="99" t="s">
        <v>17</v>
      </c>
      <c r="J14" s="1" t="str">
        <f>IF(sonuc!$B$134&lt;&gt;"",sonuc!$B$134,"")</f>
        <v>EMRE BAŞAK</v>
      </c>
      <c r="K14" s="12" t="s">
        <v>13</v>
      </c>
      <c r="L14" s="13"/>
      <c r="M14" s="3" t="str">
        <f>IF(sonuc!$B$136&lt;&gt;"",sonuc!$B$136,"")</f>
        <v>METİN GÜLER</v>
      </c>
      <c r="N14" s="60">
        <v>0</v>
      </c>
      <c r="O14" s="98" t="s">
        <v>13</v>
      </c>
      <c r="P14" s="61">
        <v>3</v>
      </c>
    </row>
    <row r="15" spans="1:20" s="122" customFormat="1" ht="15.95" customHeight="1">
      <c r="A15" s="115" t="s">
        <v>25</v>
      </c>
      <c r="B15" s="9" t="str">
        <f>IF(sonuc!$B$135&lt;&gt;"",sonuc!$B$135,"")</f>
        <v>ENDER AKPİL</v>
      </c>
      <c r="C15" s="14" t="s">
        <v>13</v>
      </c>
      <c r="D15" s="10" t="str">
        <f>IF(sonuc!$B$138&lt;&gt;"",sonuc!$B$138,"")</f>
        <v>TANKUT KARAMUK</v>
      </c>
      <c r="E15" s="5">
        <v>3</v>
      </c>
      <c r="F15" s="103" t="s">
        <v>13</v>
      </c>
      <c r="G15" s="6">
        <v>0</v>
      </c>
      <c r="H15" s="16"/>
      <c r="I15" s="104" t="s">
        <v>22</v>
      </c>
      <c r="J15" s="9" t="str">
        <f>IF(sonuc!$B$135&lt;&gt;"",sonuc!$B$135,"")</f>
        <v>ENDER AKPİL</v>
      </c>
      <c r="K15" s="14" t="s">
        <v>13</v>
      </c>
      <c r="L15" s="15"/>
      <c r="M15" s="10" t="str">
        <f>IF(sonuc!$B$137&lt;&gt;"",sonuc!$B$137,"")</f>
        <v>ENGİN ALKAN</v>
      </c>
      <c r="N15" s="8">
        <v>3</v>
      </c>
      <c r="O15" s="103" t="s">
        <v>13</v>
      </c>
      <c r="P15" s="17">
        <v>1</v>
      </c>
    </row>
    <row r="16" spans="1:20" s="122" customFormat="1" ht="15.95" customHeight="1">
      <c r="A16" s="115" t="s">
        <v>44</v>
      </c>
      <c r="B16" s="9" t="str">
        <f>IF(sonuc!$B$136&lt;&gt;"",sonuc!$B$136,"")</f>
        <v>METİN GÜLER</v>
      </c>
      <c r="C16" s="14" t="s">
        <v>13</v>
      </c>
      <c r="D16" s="10" t="str">
        <f>IF(sonuc!$B$141&lt;&gt;"",sonuc!$B$141,"")</f>
        <v>WASEEM AL DROUBİ</v>
      </c>
      <c r="E16" s="5">
        <v>3</v>
      </c>
      <c r="F16" s="103" t="s">
        <v>13</v>
      </c>
      <c r="G16" s="6">
        <v>2</v>
      </c>
      <c r="H16" s="16"/>
      <c r="I16" s="104" t="s">
        <v>77</v>
      </c>
      <c r="J16" s="9" t="str">
        <f>IF(sonuc!$B$141&lt;&gt;"",sonuc!$B$141,"")</f>
        <v>WASEEM AL DROUBİ</v>
      </c>
      <c r="K16" s="14" t="s">
        <v>13</v>
      </c>
      <c r="L16" s="15"/>
      <c r="M16" s="10" t="str">
        <f>IF(sonuc!$B$138&lt;&gt;"",sonuc!$B$138,"")</f>
        <v>TANKUT KARAMUK</v>
      </c>
      <c r="N16" s="8">
        <v>3</v>
      </c>
      <c r="O16" s="103" t="s">
        <v>13</v>
      </c>
      <c r="P16" s="17">
        <v>0</v>
      </c>
    </row>
    <row r="17" spans="1:16" s="122" customFormat="1" ht="15.95" customHeight="1" thickBot="1">
      <c r="A17" s="119" t="s">
        <v>45</v>
      </c>
      <c r="B17" s="62" t="str">
        <f>IF(sonuc!$B$137&lt;&gt;"",sonuc!$B$137,"")</f>
        <v>ENGİN ALKAN</v>
      </c>
      <c r="C17" s="63" t="s">
        <v>13</v>
      </c>
      <c r="D17" s="64" t="str">
        <f>IF(sonuc!$B$140&lt;&gt;"",sonuc!$B$140,"")</f>
        <v/>
      </c>
      <c r="E17" s="65"/>
      <c r="F17" s="108" t="s">
        <v>13</v>
      </c>
      <c r="G17" s="66"/>
      <c r="H17" s="67"/>
      <c r="I17" s="109" t="s">
        <v>78</v>
      </c>
      <c r="J17" s="62" t="str">
        <f>IF(sonuc!$B$140&lt;&gt;"",sonuc!$B$140,"")</f>
        <v/>
      </c>
      <c r="K17" s="63" t="s">
        <v>13</v>
      </c>
      <c r="L17" s="68"/>
      <c r="M17" s="64" t="str">
        <f>IF(sonuc!$B$139&lt;&gt;"",sonuc!$B$139,"")</f>
        <v>YEŞİM AYSELİ</v>
      </c>
      <c r="N17" s="69"/>
      <c r="O17" s="108" t="s">
        <v>13</v>
      </c>
      <c r="P17" s="70"/>
    </row>
    <row r="18" spans="1:16" s="122" customFormat="1" ht="15.95" customHeight="1" thickBot="1">
      <c r="A18" s="230" t="s">
        <v>18</v>
      </c>
      <c r="B18" s="231"/>
      <c r="C18" s="231"/>
      <c r="D18" s="231"/>
      <c r="E18" s="231"/>
      <c r="F18" s="231"/>
      <c r="G18" s="231"/>
      <c r="H18" s="111"/>
      <c r="I18" s="231" t="s">
        <v>73</v>
      </c>
      <c r="J18" s="231"/>
      <c r="K18" s="231"/>
      <c r="L18" s="231"/>
      <c r="M18" s="231"/>
      <c r="N18" s="231"/>
      <c r="O18" s="231"/>
      <c r="P18" s="232"/>
    </row>
    <row r="19" spans="1:16" s="122" customFormat="1" ht="15.95" customHeight="1">
      <c r="A19" s="112" t="s">
        <v>21</v>
      </c>
      <c r="B19" s="1" t="str">
        <f>IF(sonuc!$B$134&lt;&gt;"",sonuc!$B$134,"")</f>
        <v>EMRE BAŞAK</v>
      </c>
      <c r="C19" s="12" t="s">
        <v>13</v>
      </c>
      <c r="D19" s="3" t="str">
        <f>IF(sonuc!$B$138&lt;&gt;"",sonuc!$B$138,"")</f>
        <v>TANKUT KARAMUK</v>
      </c>
      <c r="E19" s="54">
        <v>3</v>
      </c>
      <c r="F19" s="98" t="s">
        <v>13</v>
      </c>
      <c r="G19" s="55">
        <v>1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IF(sonuc!$B$135&lt;&gt;"",sonuc!$B$135,"")</f>
        <v>ENDER AKPİL</v>
      </c>
      <c r="C20" s="14" t="s">
        <v>13</v>
      </c>
      <c r="D20" s="10" t="str">
        <f>IF(sonuc!$B$141&lt;&gt;"",sonuc!$B$141,"")</f>
        <v>WASEEM AL DROUBİ</v>
      </c>
      <c r="E20" s="5">
        <v>3</v>
      </c>
      <c r="F20" s="103" t="s">
        <v>13</v>
      </c>
      <c r="G20" s="6">
        <v>1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IF(sonuc!$B$136&lt;&gt;"",sonuc!$B$136,"")</f>
        <v>METİN GÜLER</v>
      </c>
      <c r="C21" s="14" t="s">
        <v>13</v>
      </c>
      <c r="D21" s="10" t="str">
        <f>IF(sonuc!$B$140&lt;&gt;"",sonuc!$B$140,"")</f>
        <v/>
      </c>
      <c r="E21" s="5"/>
      <c r="F21" s="103" t="s">
        <v>13</v>
      </c>
      <c r="G21" s="6"/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IF(sonuc!$B$137&lt;&gt;"",sonuc!$B$137,"")</f>
        <v>ENGİN ALKAN</v>
      </c>
      <c r="C22" s="63" t="s">
        <v>13</v>
      </c>
      <c r="D22" s="64" t="str">
        <f>IF(sonuc!$B$139&lt;&gt;"",sonuc!$B$139,"")</f>
        <v>YEŞİM AYSELİ</v>
      </c>
      <c r="E22" s="65">
        <v>3</v>
      </c>
      <c r="F22" s="108" t="s">
        <v>13</v>
      </c>
      <c r="G22" s="66">
        <v>0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I25" sqref="I25"/>
    </sheetView>
  </sheetViews>
  <sheetFormatPr defaultColWidth="11.42578125" defaultRowHeight="12.75"/>
  <cols>
    <col min="1" max="1" width="4.7109375" style="124" customWidth="1"/>
    <col min="2" max="2" width="16.7109375" style="93" customWidth="1"/>
    <col min="3" max="3" width="0.85546875" style="93" customWidth="1"/>
    <col min="4" max="4" width="16.710937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6.7109375" style="93" customWidth="1"/>
    <col min="11" max="11" width="0.85546875" style="93" customWidth="1"/>
    <col min="12" max="12" width="1.7109375" style="93" customWidth="1"/>
    <col min="13" max="13" width="16.7109375" style="93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5" t="s">
        <v>50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93"/>
    </row>
    <row r="2" spans="1:20" s="94" customFormat="1" ht="19.5" customHeight="1" thickBot="1">
      <c r="A2" s="226" t="str">
        <f>sonuc!A142</f>
        <v>Grup 14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93"/>
    </row>
    <row r="3" spans="1:20" s="94" customFormat="1" ht="15.95" customHeight="1" thickBot="1">
      <c r="A3" s="227" t="s">
        <v>12</v>
      </c>
      <c r="B3" s="228"/>
      <c r="C3" s="228"/>
      <c r="D3" s="228"/>
      <c r="E3" s="228"/>
      <c r="F3" s="228"/>
      <c r="G3" s="228"/>
      <c r="H3" s="95"/>
      <c r="I3" s="228" t="s">
        <v>71</v>
      </c>
      <c r="J3" s="228"/>
      <c r="K3" s="228"/>
      <c r="L3" s="228"/>
      <c r="M3" s="228"/>
      <c r="N3" s="228"/>
      <c r="O3" s="228"/>
      <c r="P3" s="229"/>
      <c r="Q3" s="93"/>
    </row>
    <row r="4" spans="1:20" ht="15.95" customHeight="1">
      <c r="A4" s="96" t="s">
        <v>37</v>
      </c>
      <c r="B4" s="1" t="str">
        <f>IF(sonuc!$B$144&lt;&gt;"",sonuc!$B$144,"")</f>
        <v/>
      </c>
      <c r="C4" s="2" t="s">
        <v>13</v>
      </c>
      <c r="D4" s="71" t="str">
        <f>IF(sonuc!$B$151&lt;&gt;"",sonuc!$B$151,"")</f>
        <v/>
      </c>
      <c r="E4" s="54"/>
      <c r="F4" s="98" t="s">
        <v>13</v>
      </c>
      <c r="G4" s="55"/>
      <c r="H4" s="59"/>
      <c r="I4" s="99" t="s">
        <v>19</v>
      </c>
      <c r="J4" s="1" t="str">
        <f>IF(sonuc!$B$144&lt;&gt;"",sonuc!$B$144,"")</f>
        <v/>
      </c>
      <c r="K4" s="2" t="s">
        <v>13</v>
      </c>
      <c r="L4" s="4"/>
      <c r="M4" s="3" t="str">
        <f>IF(sonuc!$B$147&lt;&gt;"",sonuc!$B$147,"")</f>
        <v/>
      </c>
      <c r="N4" s="60"/>
      <c r="O4" s="98" t="s">
        <v>13</v>
      </c>
      <c r="P4" s="61"/>
      <c r="T4" s="93"/>
    </row>
    <row r="5" spans="1:20" ht="15.95" customHeight="1">
      <c r="A5" s="101" t="s">
        <v>38</v>
      </c>
      <c r="B5" s="9" t="str">
        <f>IF(sonuc!$B$145&lt;&gt;"",sonuc!$B$145,"")</f>
        <v/>
      </c>
      <c r="C5" s="7" t="s">
        <v>13</v>
      </c>
      <c r="D5" s="53" t="str">
        <f>IF(sonuc!$B$150&lt;&gt;"",sonuc!$B$150,"")</f>
        <v/>
      </c>
      <c r="E5" s="5"/>
      <c r="F5" s="103" t="s">
        <v>13</v>
      </c>
      <c r="G5" s="6"/>
      <c r="H5" s="16"/>
      <c r="I5" s="104" t="s">
        <v>20</v>
      </c>
      <c r="J5" s="9" t="str">
        <f>IF(sonuc!$B$145&lt;&gt;"",sonuc!$B$145,"")</f>
        <v/>
      </c>
      <c r="K5" s="7" t="s">
        <v>13</v>
      </c>
      <c r="L5" s="11"/>
      <c r="M5" s="10" t="str">
        <f>IF(sonuc!$B$146&lt;&gt;"",sonuc!$B$146,"")</f>
        <v/>
      </c>
      <c r="N5" s="8"/>
      <c r="O5" s="103" t="s">
        <v>13</v>
      </c>
      <c r="P5" s="17"/>
      <c r="T5" s="93"/>
    </row>
    <row r="6" spans="1:20" ht="15.95" customHeight="1">
      <c r="A6" s="101" t="s">
        <v>39</v>
      </c>
      <c r="B6" s="9" t="str">
        <f>IF(sonuc!$B$146&lt;&gt;"",sonuc!$B$146,"")</f>
        <v/>
      </c>
      <c r="C6" s="7" t="s">
        <v>13</v>
      </c>
      <c r="D6" s="53" t="str">
        <f>IF(sonuc!$B$149&lt;&gt;"",sonuc!$B$149,"")</f>
        <v/>
      </c>
      <c r="E6" s="5"/>
      <c r="F6" s="103" t="s">
        <v>13</v>
      </c>
      <c r="G6" s="6"/>
      <c r="H6" s="16"/>
      <c r="I6" s="104" t="s">
        <v>74</v>
      </c>
      <c r="J6" s="9" t="str">
        <f>IF(sonuc!$B$151&lt;&gt;"",sonuc!$B$151,"")</f>
        <v/>
      </c>
      <c r="K6" s="7" t="s">
        <v>13</v>
      </c>
      <c r="L6" s="11"/>
      <c r="M6" s="10" t="str">
        <f>IF(sonuc!$B$150&lt;&gt;"",sonuc!$B$150,"")</f>
        <v/>
      </c>
      <c r="N6" s="8"/>
      <c r="O6" s="103" t="s">
        <v>13</v>
      </c>
      <c r="P6" s="17"/>
      <c r="T6" s="93"/>
    </row>
    <row r="7" spans="1:20" ht="15.95" customHeight="1" thickBot="1">
      <c r="A7" s="106" t="s">
        <v>40</v>
      </c>
      <c r="B7" s="62" t="str">
        <f>IF(sonuc!$B$147&lt;&gt;"",sonuc!$B$147,"")</f>
        <v/>
      </c>
      <c r="C7" s="72" t="s">
        <v>13</v>
      </c>
      <c r="D7" s="73" t="str">
        <f>IF(sonuc!$B$148&lt;&gt;"",sonuc!$B$148,"")</f>
        <v/>
      </c>
      <c r="E7" s="65"/>
      <c r="F7" s="108" t="s">
        <v>13</v>
      </c>
      <c r="G7" s="66"/>
      <c r="H7" s="67"/>
      <c r="I7" s="109" t="s">
        <v>46</v>
      </c>
      <c r="J7" s="62" t="str">
        <f>IF(sonuc!$B$148&lt;&gt;"",sonuc!$B$148,"")</f>
        <v/>
      </c>
      <c r="K7" s="72" t="s">
        <v>13</v>
      </c>
      <c r="L7" s="74"/>
      <c r="M7" s="64" t="str">
        <f>IF(sonuc!$B$149&lt;&gt;"",sonuc!$B$149,"")</f>
        <v/>
      </c>
      <c r="N7" s="69"/>
      <c r="O7" s="108" t="s">
        <v>13</v>
      </c>
      <c r="P7" s="70"/>
      <c r="T7" s="93"/>
    </row>
    <row r="8" spans="1:20" ht="15.95" customHeight="1" thickBot="1">
      <c r="A8" s="230" t="s">
        <v>14</v>
      </c>
      <c r="B8" s="231"/>
      <c r="C8" s="231"/>
      <c r="D8" s="231"/>
      <c r="E8" s="231"/>
      <c r="F8" s="231"/>
      <c r="G8" s="231"/>
      <c r="H8" s="111"/>
      <c r="I8" s="231" t="s">
        <v>23</v>
      </c>
      <c r="J8" s="231"/>
      <c r="K8" s="231"/>
      <c r="L8" s="231"/>
      <c r="M8" s="231"/>
      <c r="N8" s="231"/>
      <c r="O8" s="231"/>
      <c r="P8" s="232"/>
      <c r="T8" s="93"/>
    </row>
    <row r="9" spans="1:20" ht="15.95" customHeight="1">
      <c r="A9" s="112" t="s">
        <v>34</v>
      </c>
      <c r="B9" s="1" t="str">
        <f>IF(sonuc!$B$144&lt;&gt;"",sonuc!$B$144,"")</f>
        <v/>
      </c>
      <c r="C9" s="12" t="s">
        <v>13</v>
      </c>
      <c r="D9" s="3" t="str">
        <f>IF(sonuc!$B$150&lt;&gt;"",sonuc!$B$150,"")</f>
        <v/>
      </c>
      <c r="E9" s="54"/>
      <c r="F9" s="98" t="s">
        <v>13</v>
      </c>
      <c r="G9" s="55"/>
      <c r="H9" s="59"/>
      <c r="I9" s="99" t="s">
        <v>15</v>
      </c>
      <c r="J9" s="1" t="str">
        <f>IF(sonuc!$B$144&lt;&gt;"",sonuc!$B$144,"")</f>
        <v/>
      </c>
      <c r="K9" s="12" t="s">
        <v>13</v>
      </c>
      <c r="L9" s="13"/>
      <c r="M9" s="3" t="str">
        <f>IF(sonuc!$B$145&lt;&gt;"",sonuc!$B$145,"")</f>
        <v/>
      </c>
      <c r="N9" s="60"/>
      <c r="O9" s="98" t="s">
        <v>13</v>
      </c>
      <c r="P9" s="61"/>
      <c r="T9" s="93"/>
    </row>
    <row r="10" spans="1:20" ht="15.95" customHeight="1">
      <c r="A10" s="115" t="s">
        <v>35</v>
      </c>
      <c r="B10" s="9" t="str">
        <f>IF(sonuc!$B$145&lt;&gt;"",sonuc!$B$145,"")</f>
        <v/>
      </c>
      <c r="C10" s="14" t="s">
        <v>13</v>
      </c>
      <c r="D10" s="10" t="str">
        <f>IF(sonuc!$B$149&lt;&gt;"",sonuc!$B$149,"")</f>
        <v/>
      </c>
      <c r="E10" s="5"/>
      <c r="F10" s="103" t="s">
        <v>13</v>
      </c>
      <c r="G10" s="6"/>
      <c r="H10" s="16"/>
      <c r="I10" s="104" t="s">
        <v>75</v>
      </c>
      <c r="J10" s="9" t="str">
        <f>IF(sonuc!$B$151&lt;&gt;"",sonuc!$B$151,"")</f>
        <v/>
      </c>
      <c r="K10" s="14" t="s">
        <v>13</v>
      </c>
      <c r="L10" s="15"/>
      <c r="M10" s="10" t="str">
        <f>IF(sonuc!$B$149&lt;&gt;"",sonuc!$B$149,"")</f>
        <v/>
      </c>
      <c r="N10" s="8"/>
      <c r="O10" s="103" t="s">
        <v>13</v>
      </c>
      <c r="P10" s="17"/>
      <c r="T10" s="93"/>
    </row>
    <row r="11" spans="1:20" ht="15.95" customHeight="1">
      <c r="A11" s="115" t="s">
        <v>36</v>
      </c>
      <c r="B11" s="9" t="str">
        <f>IF(sonuc!$B$146&lt;&gt;"",sonuc!$B$146,"")</f>
        <v/>
      </c>
      <c r="C11" s="14" t="s">
        <v>13</v>
      </c>
      <c r="D11" s="10" t="str">
        <f>IF(sonuc!$B$148&lt;&gt;"",sonuc!$B$148,"")</f>
        <v/>
      </c>
      <c r="E11" s="5"/>
      <c r="F11" s="103" t="s">
        <v>13</v>
      </c>
      <c r="G11" s="6"/>
      <c r="H11" s="16"/>
      <c r="I11" s="118" t="s">
        <v>70</v>
      </c>
      <c r="J11" s="9" t="str">
        <f>IF(sonuc!$B$147&lt;&gt;"",sonuc!$B$147,"")</f>
        <v/>
      </c>
      <c r="K11" s="14" t="s">
        <v>13</v>
      </c>
      <c r="L11" s="15"/>
      <c r="M11" s="10" t="str">
        <f>IF(sonuc!$B$146&lt;&gt;"",sonuc!$B$146,"")</f>
        <v/>
      </c>
      <c r="N11" s="8"/>
      <c r="O11" s="103" t="s">
        <v>13</v>
      </c>
      <c r="P11" s="17"/>
      <c r="T11" s="93"/>
    </row>
    <row r="12" spans="1:20" ht="15.95" customHeight="1" thickBot="1">
      <c r="A12" s="119" t="s">
        <v>47</v>
      </c>
      <c r="B12" s="62" t="str">
        <f>IF(sonuc!$B$147&lt;&gt;"",sonuc!$B$147,"")</f>
        <v/>
      </c>
      <c r="C12" s="63" t="s">
        <v>13</v>
      </c>
      <c r="D12" s="64" t="str">
        <f>IF(sonuc!$B$151&lt;&gt;"",sonuc!$B$151,"")</f>
        <v/>
      </c>
      <c r="E12" s="65"/>
      <c r="F12" s="108" t="s">
        <v>13</v>
      </c>
      <c r="G12" s="66"/>
      <c r="H12" s="67"/>
      <c r="I12" s="109" t="s">
        <v>76</v>
      </c>
      <c r="J12" s="62" t="str">
        <f>IF(sonuc!$B$150&lt;&gt;"",sonuc!$B$150,"")</f>
        <v/>
      </c>
      <c r="K12" s="63" t="s">
        <v>13</v>
      </c>
      <c r="L12" s="68"/>
      <c r="M12" s="64" t="str">
        <f>IF(sonuc!$B$148&lt;&gt;"",sonuc!$B$148,"")</f>
        <v/>
      </c>
      <c r="N12" s="69"/>
      <c r="O12" s="108" t="s">
        <v>13</v>
      </c>
      <c r="P12" s="70"/>
      <c r="T12" s="93"/>
    </row>
    <row r="13" spans="1:20" s="122" customFormat="1" ht="15.95" customHeight="1" thickBot="1">
      <c r="A13" s="230" t="s">
        <v>16</v>
      </c>
      <c r="B13" s="231"/>
      <c r="C13" s="231"/>
      <c r="D13" s="231"/>
      <c r="E13" s="231"/>
      <c r="F13" s="231"/>
      <c r="G13" s="231"/>
      <c r="H13" s="111"/>
      <c r="I13" s="231" t="s">
        <v>72</v>
      </c>
      <c r="J13" s="231"/>
      <c r="K13" s="231"/>
      <c r="L13" s="231"/>
      <c r="M13" s="231"/>
      <c r="N13" s="231"/>
      <c r="O13" s="231"/>
      <c r="P13" s="232"/>
    </row>
    <row r="14" spans="1:20" s="122" customFormat="1" ht="15.95" customHeight="1">
      <c r="A14" s="112" t="s">
        <v>24</v>
      </c>
      <c r="B14" s="1" t="str">
        <f>IF(sonuc!$B$144&lt;&gt;"",sonuc!$B$144,"")</f>
        <v/>
      </c>
      <c r="C14" s="12" t="s">
        <v>13</v>
      </c>
      <c r="D14" s="3" t="str">
        <f>IF(sonuc!$B$149&lt;&gt;"",sonuc!$B$149,"")</f>
        <v/>
      </c>
      <c r="E14" s="54"/>
      <c r="F14" s="98" t="s">
        <v>13</v>
      </c>
      <c r="G14" s="55"/>
      <c r="H14" s="59"/>
      <c r="I14" s="99" t="s">
        <v>17</v>
      </c>
      <c r="J14" s="1" t="str">
        <f>IF(sonuc!$B$144&lt;&gt;"",sonuc!$B$144,"")</f>
        <v/>
      </c>
      <c r="K14" s="12" t="s">
        <v>13</v>
      </c>
      <c r="L14" s="13"/>
      <c r="M14" s="3" t="str">
        <f>IF(sonuc!$B$146&lt;&gt;"",sonuc!$B$146,"")</f>
        <v/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IF(sonuc!$B$145&lt;&gt;"",sonuc!$B$145,"")</f>
        <v/>
      </c>
      <c r="C15" s="14" t="s">
        <v>13</v>
      </c>
      <c r="D15" s="10" t="str">
        <f>IF(sonuc!$B$148&lt;&gt;"",sonuc!$B$148,"")</f>
        <v/>
      </c>
      <c r="E15" s="5"/>
      <c r="F15" s="103" t="s">
        <v>13</v>
      </c>
      <c r="G15" s="6"/>
      <c r="H15" s="16"/>
      <c r="I15" s="104" t="s">
        <v>22</v>
      </c>
      <c r="J15" s="9" t="str">
        <f>IF(sonuc!$B$145&lt;&gt;"",sonuc!$B$145,"")</f>
        <v/>
      </c>
      <c r="K15" s="14" t="s">
        <v>13</v>
      </c>
      <c r="L15" s="15"/>
      <c r="M15" s="10" t="str">
        <f>IF(sonuc!$B$147&lt;&gt;"",sonuc!$B$147,"")</f>
        <v/>
      </c>
      <c r="N15" s="8"/>
      <c r="O15" s="103" t="s">
        <v>13</v>
      </c>
      <c r="P15" s="17"/>
    </row>
    <row r="16" spans="1:20" s="122" customFormat="1" ht="15.95" customHeight="1">
      <c r="A16" s="115" t="s">
        <v>44</v>
      </c>
      <c r="B16" s="9" t="str">
        <f>IF(sonuc!$B$146&lt;&gt;"",sonuc!$B$146,"")</f>
        <v/>
      </c>
      <c r="C16" s="14" t="s">
        <v>13</v>
      </c>
      <c r="D16" s="10" t="str">
        <f>IF(sonuc!$B$151&lt;&gt;"",sonuc!$B$151,"")</f>
        <v/>
      </c>
      <c r="E16" s="5"/>
      <c r="F16" s="103" t="s">
        <v>13</v>
      </c>
      <c r="G16" s="6"/>
      <c r="H16" s="16"/>
      <c r="I16" s="104" t="s">
        <v>77</v>
      </c>
      <c r="J16" s="9" t="str">
        <f>IF(sonuc!$B$151&lt;&gt;"",sonuc!$B$151,"")</f>
        <v/>
      </c>
      <c r="K16" s="14" t="s">
        <v>13</v>
      </c>
      <c r="L16" s="15"/>
      <c r="M16" s="10" t="str">
        <f>IF(sonuc!$B$148&lt;&gt;"",sonuc!$B$148,"")</f>
        <v/>
      </c>
      <c r="N16" s="8"/>
      <c r="O16" s="103" t="s">
        <v>13</v>
      </c>
      <c r="P16" s="17"/>
    </row>
    <row r="17" spans="1:16" s="122" customFormat="1" ht="15.95" customHeight="1" thickBot="1">
      <c r="A17" s="119" t="s">
        <v>45</v>
      </c>
      <c r="B17" s="62" t="str">
        <f>IF(sonuc!$B$147&lt;&gt;"",sonuc!$B$147,"")</f>
        <v/>
      </c>
      <c r="C17" s="63" t="s">
        <v>13</v>
      </c>
      <c r="D17" s="64" t="str">
        <f>IF(sonuc!$B$150&lt;&gt;"",sonuc!$B$150,"")</f>
        <v/>
      </c>
      <c r="E17" s="65"/>
      <c r="F17" s="108" t="s">
        <v>13</v>
      </c>
      <c r="G17" s="66"/>
      <c r="H17" s="67"/>
      <c r="I17" s="109" t="s">
        <v>78</v>
      </c>
      <c r="J17" s="62" t="str">
        <f>IF(sonuc!$B$150&lt;&gt;"",sonuc!$B$150,"")</f>
        <v/>
      </c>
      <c r="K17" s="63" t="s">
        <v>13</v>
      </c>
      <c r="L17" s="68"/>
      <c r="M17" s="64" t="str">
        <f>IF(sonuc!$B$149&lt;&gt;"",sonuc!$B$149,"")</f>
        <v/>
      </c>
      <c r="N17" s="69"/>
      <c r="O17" s="108" t="s">
        <v>13</v>
      </c>
      <c r="P17" s="70"/>
    </row>
    <row r="18" spans="1:16" s="122" customFormat="1" ht="15.95" customHeight="1" thickBot="1">
      <c r="A18" s="230" t="s">
        <v>18</v>
      </c>
      <c r="B18" s="231"/>
      <c r="C18" s="231"/>
      <c r="D18" s="231"/>
      <c r="E18" s="231"/>
      <c r="F18" s="231"/>
      <c r="G18" s="231"/>
      <c r="H18" s="111"/>
      <c r="I18" s="231" t="s">
        <v>73</v>
      </c>
      <c r="J18" s="231"/>
      <c r="K18" s="231"/>
      <c r="L18" s="231"/>
      <c r="M18" s="231"/>
      <c r="N18" s="231"/>
      <c r="O18" s="231"/>
      <c r="P18" s="232"/>
    </row>
    <row r="19" spans="1:16" s="122" customFormat="1" ht="15.95" customHeight="1">
      <c r="A19" s="112" t="s">
        <v>21</v>
      </c>
      <c r="B19" s="1" t="str">
        <f>IF(sonuc!$B$144&lt;&gt;"",sonuc!$B$144,"")</f>
        <v/>
      </c>
      <c r="C19" s="12" t="s">
        <v>13</v>
      </c>
      <c r="D19" s="3" t="str">
        <f>IF(sonuc!$B$148&lt;&gt;"",sonuc!$B$148,"")</f>
        <v/>
      </c>
      <c r="E19" s="54"/>
      <c r="F19" s="98" t="s">
        <v>13</v>
      </c>
      <c r="G19" s="55"/>
      <c r="H19" s="59"/>
      <c r="I19" s="99"/>
      <c r="J19" s="1"/>
      <c r="K19" s="12"/>
      <c r="L19" s="13"/>
      <c r="M19" s="3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IF(sonuc!$B$145&lt;&gt;"",sonuc!$B$145,"")</f>
        <v/>
      </c>
      <c r="C20" s="14" t="s">
        <v>13</v>
      </c>
      <c r="D20" s="10" t="str">
        <f>IF(sonuc!$B$151&lt;&gt;"",sonuc!$B$151,"")</f>
        <v/>
      </c>
      <c r="E20" s="5"/>
      <c r="F20" s="103" t="s">
        <v>13</v>
      </c>
      <c r="G20" s="6"/>
      <c r="H20" s="16"/>
      <c r="I20" s="104"/>
      <c r="J20" s="9"/>
      <c r="K20" s="14"/>
      <c r="L20" s="15"/>
      <c r="M20" s="10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IF(sonuc!$B$146&lt;&gt;"",sonuc!$B$146,"")</f>
        <v/>
      </c>
      <c r="C21" s="14" t="s">
        <v>13</v>
      </c>
      <c r="D21" s="10" t="str">
        <f>IF(sonuc!$B$150&lt;&gt;"",sonuc!$B$150,"")</f>
        <v/>
      </c>
      <c r="E21" s="5"/>
      <c r="F21" s="103" t="s">
        <v>13</v>
      </c>
      <c r="G21" s="6"/>
      <c r="H21" s="16"/>
      <c r="I21" s="104"/>
      <c r="J21" s="9"/>
      <c r="K21" s="14"/>
      <c r="L21" s="15"/>
      <c r="M21" s="10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IF(sonuc!$B$147&lt;&gt;"",sonuc!$B$147,"")</f>
        <v/>
      </c>
      <c r="C22" s="63" t="s">
        <v>13</v>
      </c>
      <c r="D22" s="64" t="str">
        <f>IF(sonuc!$B$149&lt;&gt;"",sonuc!$B$149,"")</f>
        <v/>
      </c>
      <c r="E22" s="65"/>
      <c r="F22" s="108" t="s">
        <v>13</v>
      </c>
      <c r="G22" s="66"/>
      <c r="H22" s="67"/>
      <c r="I22" s="109"/>
      <c r="J22" s="62"/>
      <c r="K22" s="63"/>
      <c r="L22" s="68"/>
      <c r="M22" s="64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F21" sqref="F21"/>
    </sheetView>
  </sheetViews>
  <sheetFormatPr defaultColWidth="11.42578125" defaultRowHeight="12.75"/>
  <cols>
    <col min="1" max="1" width="4.7109375" style="124" customWidth="1"/>
    <col min="2" max="2" width="16.7109375" style="93" customWidth="1"/>
    <col min="3" max="3" width="0.85546875" style="93" customWidth="1"/>
    <col min="4" max="4" width="16.710937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6.7109375" style="93" customWidth="1"/>
    <col min="11" max="11" width="0.85546875" style="93" customWidth="1"/>
    <col min="12" max="12" width="1.7109375" style="93" customWidth="1"/>
    <col min="13" max="13" width="16.7109375" style="93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5" t="s">
        <v>50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93"/>
    </row>
    <row r="2" spans="1:20" s="94" customFormat="1" ht="19.5" customHeight="1" thickBot="1">
      <c r="A2" s="226" t="str">
        <f>sonuc!A152</f>
        <v>Grup 15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93"/>
    </row>
    <row r="3" spans="1:20" s="94" customFormat="1" ht="15.95" customHeight="1" thickBot="1">
      <c r="A3" s="227" t="s">
        <v>12</v>
      </c>
      <c r="B3" s="228"/>
      <c r="C3" s="228"/>
      <c r="D3" s="228"/>
      <c r="E3" s="228"/>
      <c r="F3" s="228"/>
      <c r="G3" s="228"/>
      <c r="H3" s="95"/>
      <c r="I3" s="228" t="s">
        <v>71</v>
      </c>
      <c r="J3" s="228"/>
      <c r="K3" s="228"/>
      <c r="L3" s="228"/>
      <c r="M3" s="228"/>
      <c r="N3" s="228"/>
      <c r="O3" s="228"/>
      <c r="P3" s="229"/>
      <c r="Q3" s="93"/>
    </row>
    <row r="4" spans="1:20" ht="15.95" customHeight="1">
      <c r="A4" s="96" t="s">
        <v>37</v>
      </c>
      <c r="B4" s="1" t="str">
        <f>IF(sonuc!$B$154&lt;&gt;"",sonuc!$B$154,"")</f>
        <v/>
      </c>
      <c r="C4" s="2" t="s">
        <v>13</v>
      </c>
      <c r="D4" s="71" t="str">
        <f>IF(sonuc!$B$161&lt;&gt;"",sonuc!$B$161,"")</f>
        <v/>
      </c>
      <c r="E4" s="54"/>
      <c r="F4" s="98" t="s">
        <v>13</v>
      </c>
      <c r="G4" s="55"/>
      <c r="H4" s="59"/>
      <c r="I4" s="99" t="s">
        <v>19</v>
      </c>
      <c r="J4" s="1" t="str">
        <f>IF(sonuc!$B$154&lt;&gt;"",sonuc!$B$154,"")</f>
        <v/>
      </c>
      <c r="K4" s="2" t="s">
        <v>13</v>
      </c>
      <c r="L4" s="4"/>
      <c r="M4" s="3" t="str">
        <f>IF(sonuc!$B$157&lt;&gt;"",sonuc!$B$157,"")</f>
        <v/>
      </c>
      <c r="N4" s="60"/>
      <c r="O4" s="98" t="s">
        <v>13</v>
      </c>
      <c r="P4" s="61"/>
      <c r="T4" s="93"/>
    </row>
    <row r="5" spans="1:20" ht="15.95" customHeight="1">
      <c r="A5" s="101" t="s">
        <v>38</v>
      </c>
      <c r="B5" s="9" t="str">
        <f>IF(sonuc!$B$155&lt;&gt;"",sonuc!$B$155,"")</f>
        <v/>
      </c>
      <c r="C5" s="7" t="s">
        <v>13</v>
      </c>
      <c r="D5" s="53" t="str">
        <f>IF(sonuc!$B$160&lt;&gt;"",sonuc!$B$160,"")</f>
        <v/>
      </c>
      <c r="E5" s="5"/>
      <c r="F5" s="103" t="s">
        <v>13</v>
      </c>
      <c r="G5" s="6"/>
      <c r="H5" s="16"/>
      <c r="I5" s="104" t="s">
        <v>20</v>
      </c>
      <c r="J5" s="9" t="str">
        <f>IF(sonuc!$B$155&lt;&gt;"",sonuc!$B$155,"")</f>
        <v/>
      </c>
      <c r="K5" s="7" t="s">
        <v>13</v>
      </c>
      <c r="L5" s="11"/>
      <c r="M5" s="10" t="str">
        <f>IF(sonuc!$B$156&lt;&gt;"",sonuc!$B$156,"")</f>
        <v/>
      </c>
      <c r="N5" s="8"/>
      <c r="O5" s="103" t="s">
        <v>13</v>
      </c>
      <c r="P5" s="17"/>
      <c r="T5" s="93"/>
    </row>
    <row r="6" spans="1:20" ht="15.95" customHeight="1">
      <c r="A6" s="101" t="s">
        <v>39</v>
      </c>
      <c r="B6" s="9" t="str">
        <f>IF(sonuc!$B$156&lt;&gt;"",sonuc!$B$156,"")</f>
        <v/>
      </c>
      <c r="C6" s="7" t="s">
        <v>13</v>
      </c>
      <c r="D6" s="53" t="str">
        <f>IF(sonuc!$B$159&lt;&gt;"",sonuc!$B$159,"")</f>
        <v/>
      </c>
      <c r="E6" s="5"/>
      <c r="F6" s="103" t="s">
        <v>13</v>
      </c>
      <c r="G6" s="6"/>
      <c r="H6" s="16"/>
      <c r="I6" s="104" t="s">
        <v>74</v>
      </c>
      <c r="J6" s="9" t="str">
        <f>IF(sonuc!$B$161&lt;&gt;"",sonuc!$B$161,"")</f>
        <v/>
      </c>
      <c r="K6" s="7" t="s">
        <v>13</v>
      </c>
      <c r="L6" s="11"/>
      <c r="M6" s="10" t="str">
        <f>IF(sonuc!$B$160&lt;&gt;"",sonuc!$B$160,"")</f>
        <v/>
      </c>
      <c r="N6" s="8"/>
      <c r="O6" s="103" t="s">
        <v>13</v>
      </c>
      <c r="P6" s="17"/>
      <c r="T6" s="93"/>
    </row>
    <row r="7" spans="1:20" ht="15.95" customHeight="1" thickBot="1">
      <c r="A7" s="106" t="s">
        <v>40</v>
      </c>
      <c r="B7" s="62" t="str">
        <f>IF(sonuc!$B$157&lt;&gt;"",sonuc!$B$157,"")</f>
        <v/>
      </c>
      <c r="C7" s="72" t="s">
        <v>13</v>
      </c>
      <c r="D7" s="73" t="str">
        <f>IF(sonuc!$B$158&lt;&gt;"",sonuc!$B$158,"")</f>
        <v/>
      </c>
      <c r="E7" s="65"/>
      <c r="F7" s="108" t="s">
        <v>13</v>
      </c>
      <c r="G7" s="66"/>
      <c r="H7" s="67"/>
      <c r="I7" s="109" t="s">
        <v>46</v>
      </c>
      <c r="J7" s="62" t="str">
        <f>IF(sonuc!$B$158&lt;&gt;"",sonuc!$B$158,"")</f>
        <v/>
      </c>
      <c r="K7" s="72" t="s">
        <v>13</v>
      </c>
      <c r="L7" s="74"/>
      <c r="M7" s="64" t="str">
        <f>IF(sonuc!$B$159&lt;&gt;"",sonuc!$B$159,"")</f>
        <v/>
      </c>
      <c r="N7" s="69"/>
      <c r="O7" s="108" t="s">
        <v>13</v>
      </c>
      <c r="P7" s="70"/>
      <c r="T7" s="93"/>
    </row>
    <row r="8" spans="1:20" ht="15.95" customHeight="1" thickBot="1">
      <c r="A8" s="230" t="s">
        <v>14</v>
      </c>
      <c r="B8" s="231"/>
      <c r="C8" s="231"/>
      <c r="D8" s="231"/>
      <c r="E8" s="231"/>
      <c r="F8" s="231"/>
      <c r="G8" s="231"/>
      <c r="H8" s="111"/>
      <c r="I8" s="231" t="s">
        <v>23</v>
      </c>
      <c r="J8" s="231"/>
      <c r="K8" s="231"/>
      <c r="L8" s="231"/>
      <c r="M8" s="231"/>
      <c r="N8" s="231"/>
      <c r="O8" s="231"/>
      <c r="P8" s="232"/>
      <c r="T8" s="93"/>
    </row>
    <row r="9" spans="1:20" ht="15.95" customHeight="1">
      <c r="A9" s="112" t="s">
        <v>34</v>
      </c>
      <c r="B9" s="1" t="str">
        <f>IF(sonuc!$B$154&lt;&gt;"",sonuc!$B$154,"")</f>
        <v/>
      </c>
      <c r="C9" s="12" t="s">
        <v>13</v>
      </c>
      <c r="D9" s="3" t="str">
        <f>IF(sonuc!$B$160&lt;&gt;"",sonuc!$B$160,"")</f>
        <v/>
      </c>
      <c r="E9" s="54"/>
      <c r="F9" s="98" t="s">
        <v>13</v>
      </c>
      <c r="G9" s="55"/>
      <c r="H9" s="59"/>
      <c r="I9" s="99" t="s">
        <v>15</v>
      </c>
      <c r="J9" s="1" t="str">
        <f>IF(sonuc!$B$154&lt;&gt;"",sonuc!$B$154,"")</f>
        <v/>
      </c>
      <c r="K9" s="12" t="s">
        <v>13</v>
      </c>
      <c r="L9" s="13"/>
      <c r="M9" s="3" t="str">
        <f>IF(sonuc!$B$155&lt;&gt;"",sonuc!$B$155,"")</f>
        <v/>
      </c>
      <c r="N9" s="60"/>
      <c r="O9" s="98" t="s">
        <v>13</v>
      </c>
      <c r="P9" s="61"/>
      <c r="T9" s="93"/>
    </row>
    <row r="10" spans="1:20" ht="15.95" customHeight="1">
      <c r="A10" s="115" t="s">
        <v>35</v>
      </c>
      <c r="B10" s="9" t="str">
        <f>IF(sonuc!$B$155&lt;&gt;"",sonuc!$B$155,"")</f>
        <v/>
      </c>
      <c r="C10" s="14" t="s">
        <v>13</v>
      </c>
      <c r="D10" s="10" t="str">
        <f>IF(sonuc!$B$159&lt;&gt;"",sonuc!$B$159,"")</f>
        <v/>
      </c>
      <c r="E10" s="5"/>
      <c r="F10" s="103" t="s">
        <v>13</v>
      </c>
      <c r="G10" s="6"/>
      <c r="H10" s="16"/>
      <c r="I10" s="104" t="s">
        <v>75</v>
      </c>
      <c r="J10" s="9" t="str">
        <f>IF(sonuc!$B$161&lt;&gt;"",sonuc!$B$161,"")</f>
        <v/>
      </c>
      <c r="K10" s="14" t="s">
        <v>13</v>
      </c>
      <c r="L10" s="15"/>
      <c r="M10" s="10" t="str">
        <f>IF(sonuc!$B$159&lt;&gt;"",sonuc!$B$159,"")</f>
        <v/>
      </c>
      <c r="N10" s="8"/>
      <c r="O10" s="103" t="s">
        <v>13</v>
      </c>
      <c r="P10" s="17"/>
      <c r="T10" s="93"/>
    </row>
    <row r="11" spans="1:20" ht="15.95" customHeight="1">
      <c r="A11" s="115" t="s">
        <v>36</v>
      </c>
      <c r="B11" s="9" t="str">
        <f>IF(sonuc!$B$156&lt;&gt;"",sonuc!$B$156,"")</f>
        <v/>
      </c>
      <c r="C11" s="14" t="s">
        <v>13</v>
      </c>
      <c r="D11" s="10" t="str">
        <f>IF(sonuc!$B$158&lt;&gt;"",sonuc!$B$158,"")</f>
        <v/>
      </c>
      <c r="E11" s="5"/>
      <c r="F11" s="103" t="s">
        <v>13</v>
      </c>
      <c r="G11" s="6"/>
      <c r="H11" s="16"/>
      <c r="I11" s="118" t="s">
        <v>70</v>
      </c>
      <c r="J11" s="9" t="str">
        <f>IF(sonuc!$B$157&lt;&gt;"",sonuc!$B$157,"")</f>
        <v/>
      </c>
      <c r="K11" s="14" t="s">
        <v>13</v>
      </c>
      <c r="L11" s="15"/>
      <c r="M11" s="10" t="str">
        <f>IF(sonuc!$B$156&lt;&gt;"",sonuc!$B$156,"")</f>
        <v/>
      </c>
      <c r="N11" s="8"/>
      <c r="O11" s="103" t="s">
        <v>13</v>
      </c>
      <c r="P11" s="17"/>
      <c r="T11" s="93"/>
    </row>
    <row r="12" spans="1:20" ht="15.95" customHeight="1" thickBot="1">
      <c r="A12" s="119" t="s">
        <v>47</v>
      </c>
      <c r="B12" s="62" t="str">
        <f>IF(sonuc!$B$157&lt;&gt;"",sonuc!$B$157,"")</f>
        <v/>
      </c>
      <c r="C12" s="63" t="s">
        <v>13</v>
      </c>
      <c r="D12" s="64" t="str">
        <f>IF(sonuc!$B$161&lt;&gt;"",sonuc!$B$161,"")</f>
        <v/>
      </c>
      <c r="E12" s="65"/>
      <c r="F12" s="108" t="s">
        <v>13</v>
      </c>
      <c r="G12" s="66"/>
      <c r="H12" s="67"/>
      <c r="I12" s="109" t="s">
        <v>76</v>
      </c>
      <c r="J12" s="62" t="str">
        <f>IF(sonuc!$B$160&lt;&gt;"",sonuc!$B$160,"")</f>
        <v/>
      </c>
      <c r="K12" s="63" t="s">
        <v>13</v>
      </c>
      <c r="L12" s="68"/>
      <c r="M12" s="64" t="str">
        <f>IF(sonuc!$B$158&lt;&gt;"",sonuc!$B$158,"")</f>
        <v/>
      </c>
      <c r="N12" s="69"/>
      <c r="O12" s="108" t="s">
        <v>13</v>
      </c>
      <c r="P12" s="70"/>
      <c r="T12" s="93"/>
    </row>
    <row r="13" spans="1:20" s="122" customFormat="1" ht="15.95" customHeight="1" thickBot="1">
      <c r="A13" s="230" t="s">
        <v>16</v>
      </c>
      <c r="B13" s="231"/>
      <c r="C13" s="231"/>
      <c r="D13" s="231"/>
      <c r="E13" s="231"/>
      <c r="F13" s="231"/>
      <c r="G13" s="231"/>
      <c r="H13" s="111"/>
      <c r="I13" s="231" t="s">
        <v>72</v>
      </c>
      <c r="J13" s="231"/>
      <c r="K13" s="231"/>
      <c r="L13" s="231"/>
      <c r="M13" s="231"/>
      <c r="N13" s="231"/>
      <c r="O13" s="231"/>
      <c r="P13" s="232"/>
    </row>
    <row r="14" spans="1:20" s="122" customFormat="1" ht="15.95" customHeight="1">
      <c r="A14" s="112" t="s">
        <v>24</v>
      </c>
      <c r="B14" s="1" t="str">
        <f>IF(sonuc!$B$154&lt;&gt;"",sonuc!$B$154,"")</f>
        <v/>
      </c>
      <c r="C14" s="12" t="s">
        <v>13</v>
      </c>
      <c r="D14" s="3" t="str">
        <f>IF(sonuc!$B$159&lt;&gt;"",sonuc!$B$159,"")</f>
        <v/>
      </c>
      <c r="E14" s="54"/>
      <c r="F14" s="98" t="s">
        <v>13</v>
      </c>
      <c r="G14" s="55"/>
      <c r="H14" s="59"/>
      <c r="I14" s="99" t="s">
        <v>17</v>
      </c>
      <c r="J14" s="1" t="str">
        <f>IF(sonuc!$B$154&lt;&gt;"",sonuc!$B$154,"")</f>
        <v/>
      </c>
      <c r="K14" s="12" t="s">
        <v>13</v>
      </c>
      <c r="L14" s="13"/>
      <c r="M14" s="3" t="str">
        <f>IF(sonuc!$B$156&lt;&gt;"",sonuc!$B$156,"")</f>
        <v/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IF(sonuc!$B$155&lt;&gt;"",sonuc!$B$155,"")</f>
        <v/>
      </c>
      <c r="C15" s="14" t="s">
        <v>13</v>
      </c>
      <c r="D15" s="10" t="str">
        <f>IF(sonuc!$B$158&lt;&gt;"",sonuc!$B$158,"")</f>
        <v/>
      </c>
      <c r="E15" s="5"/>
      <c r="F15" s="103" t="s">
        <v>13</v>
      </c>
      <c r="G15" s="6"/>
      <c r="H15" s="16"/>
      <c r="I15" s="104" t="s">
        <v>22</v>
      </c>
      <c r="J15" s="9" t="str">
        <f>IF(sonuc!$B$155&lt;&gt;"",sonuc!$B$155,"")</f>
        <v/>
      </c>
      <c r="K15" s="14" t="s">
        <v>13</v>
      </c>
      <c r="L15" s="15"/>
      <c r="M15" s="10" t="str">
        <f>IF(sonuc!$B$157&lt;&gt;"",sonuc!$B$157,"")</f>
        <v/>
      </c>
      <c r="N15" s="8"/>
      <c r="O15" s="103" t="s">
        <v>13</v>
      </c>
      <c r="P15" s="17"/>
    </row>
    <row r="16" spans="1:20" s="122" customFormat="1" ht="15.95" customHeight="1">
      <c r="A16" s="115" t="s">
        <v>44</v>
      </c>
      <c r="B16" s="9" t="str">
        <f>IF(sonuc!$B$156&lt;&gt;"",sonuc!$B$156,"")</f>
        <v/>
      </c>
      <c r="C16" s="14" t="s">
        <v>13</v>
      </c>
      <c r="D16" s="10" t="str">
        <f>IF(sonuc!$B$161&lt;&gt;"",sonuc!$B$161,"")</f>
        <v/>
      </c>
      <c r="E16" s="5"/>
      <c r="F16" s="103" t="s">
        <v>13</v>
      </c>
      <c r="G16" s="6"/>
      <c r="H16" s="16"/>
      <c r="I16" s="104" t="s">
        <v>77</v>
      </c>
      <c r="J16" s="9" t="str">
        <f>IF(sonuc!$B$161&lt;&gt;"",sonuc!$B$161,"")</f>
        <v/>
      </c>
      <c r="K16" s="14" t="s">
        <v>13</v>
      </c>
      <c r="L16" s="15"/>
      <c r="M16" s="10" t="str">
        <f>IF(sonuc!$B$158&lt;&gt;"",sonuc!$B$158,"")</f>
        <v/>
      </c>
      <c r="N16" s="8"/>
      <c r="O16" s="103" t="s">
        <v>13</v>
      </c>
      <c r="P16" s="17"/>
    </row>
    <row r="17" spans="1:16" s="122" customFormat="1" ht="15.95" customHeight="1" thickBot="1">
      <c r="A17" s="119" t="s">
        <v>45</v>
      </c>
      <c r="B17" s="62" t="str">
        <f>IF(sonuc!$B$157&lt;&gt;"",sonuc!$B$157,"")</f>
        <v/>
      </c>
      <c r="C17" s="63" t="s">
        <v>13</v>
      </c>
      <c r="D17" s="64" t="str">
        <f>IF(sonuc!$B$160&lt;&gt;"",sonuc!$B$160,"")</f>
        <v/>
      </c>
      <c r="E17" s="65"/>
      <c r="F17" s="108" t="s">
        <v>13</v>
      </c>
      <c r="G17" s="66"/>
      <c r="H17" s="67"/>
      <c r="I17" s="109" t="s">
        <v>78</v>
      </c>
      <c r="J17" s="62" t="str">
        <f>IF(sonuc!$B$160&lt;&gt;"",sonuc!$B$160,"")</f>
        <v/>
      </c>
      <c r="K17" s="63" t="s">
        <v>13</v>
      </c>
      <c r="L17" s="68"/>
      <c r="M17" s="64" t="str">
        <f>IF(sonuc!$B$159&lt;&gt;"",sonuc!$B$159,"")</f>
        <v/>
      </c>
      <c r="N17" s="69"/>
      <c r="O17" s="108" t="s">
        <v>13</v>
      </c>
      <c r="P17" s="70"/>
    </row>
    <row r="18" spans="1:16" s="122" customFormat="1" ht="15.95" customHeight="1" thickBot="1">
      <c r="A18" s="230" t="s">
        <v>18</v>
      </c>
      <c r="B18" s="231"/>
      <c r="C18" s="231"/>
      <c r="D18" s="231"/>
      <c r="E18" s="231"/>
      <c r="F18" s="231"/>
      <c r="G18" s="231"/>
      <c r="H18" s="111"/>
      <c r="I18" s="231" t="s">
        <v>73</v>
      </c>
      <c r="J18" s="231"/>
      <c r="K18" s="231"/>
      <c r="L18" s="231"/>
      <c r="M18" s="231"/>
      <c r="N18" s="231"/>
      <c r="O18" s="231"/>
      <c r="P18" s="232"/>
    </row>
    <row r="19" spans="1:16" s="122" customFormat="1" ht="15.95" customHeight="1">
      <c r="A19" s="112" t="s">
        <v>21</v>
      </c>
      <c r="B19" s="1" t="str">
        <f>IF(sonuc!$B$154&lt;&gt;"",sonuc!$B$154,"")</f>
        <v/>
      </c>
      <c r="C19" s="12" t="s">
        <v>13</v>
      </c>
      <c r="D19" s="3" t="str">
        <f>IF(sonuc!$B$158&lt;&gt;"",sonuc!$B$158,"")</f>
        <v/>
      </c>
      <c r="E19" s="54"/>
      <c r="F19" s="98" t="s">
        <v>13</v>
      </c>
      <c r="G19" s="55"/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IF(sonuc!$B$155&lt;&gt;"",sonuc!$B$155,"")</f>
        <v/>
      </c>
      <c r="C20" s="14" t="s">
        <v>13</v>
      </c>
      <c r="D20" s="10" t="str">
        <f>IF(sonuc!$B$161&lt;&gt;"",sonuc!$B$161,"")</f>
        <v/>
      </c>
      <c r="E20" s="5"/>
      <c r="F20" s="103" t="s">
        <v>13</v>
      </c>
      <c r="G20" s="6"/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IF(sonuc!$B$156&lt;&gt;"",sonuc!$B$156,"")</f>
        <v/>
      </c>
      <c r="C21" s="14" t="s">
        <v>13</v>
      </c>
      <c r="D21" s="10" t="str">
        <f>IF(sonuc!$B$160&lt;&gt;"",sonuc!$B$160,"")</f>
        <v/>
      </c>
      <c r="E21" s="5"/>
      <c r="F21" s="103" t="s">
        <v>13</v>
      </c>
      <c r="G21" s="6"/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IF(sonuc!$B$157&lt;&gt;"",sonuc!$B$157,"")</f>
        <v/>
      </c>
      <c r="C22" s="63" t="s">
        <v>13</v>
      </c>
      <c r="D22" s="64" t="str">
        <f>IF(sonuc!$B$159&lt;&gt;"",sonuc!$B$159,"")</f>
        <v/>
      </c>
      <c r="E22" s="65"/>
      <c r="F22" s="108" t="s">
        <v>13</v>
      </c>
      <c r="G22" s="66"/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sheetProtection password="C2BA" sheet="1" objects="1" scenarios="1"/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D4" sqref="D4"/>
    </sheetView>
  </sheetViews>
  <sheetFormatPr defaultColWidth="11.42578125" defaultRowHeight="12.75"/>
  <cols>
    <col min="1" max="1" width="4.7109375" style="124" customWidth="1"/>
    <col min="2" max="2" width="21.140625" style="93" customWidth="1"/>
    <col min="3" max="3" width="0.85546875" style="93" customWidth="1"/>
    <col min="4" max="4" width="20.8554687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0.85546875" style="93" bestFit="1" customWidth="1"/>
    <col min="11" max="11" width="0.85546875" style="93" customWidth="1"/>
    <col min="12" max="12" width="1.7109375" style="93" customWidth="1"/>
    <col min="13" max="13" width="20.85546875" style="93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5" t="s">
        <v>50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93"/>
    </row>
    <row r="2" spans="1:20" s="94" customFormat="1" ht="19.5" customHeight="1" thickBot="1">
      <c r="A2" s="226" t="str">
        <f>sonuc!A2</f>
        <v xml:space="preserve"> Grup S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93"/>
    </row>
    <row r="3" spans="1:20" s="94" customFormat="1" ht="15.95" customHeight="1" thickBot="1">
      <c r="A3" s="227" t="s">
        <v>12</v>
      </c>
      <c r="B3" s="228"/>
      <c r="C3" s="228"/>
      <c r="D3" s="228"/>
      <c r="E3" s="228"/>
      <c r="F3" s="228"/>
      <c r="G3" s="228"/>
      <c r="H3" s="95"/>
      <c r="I3" s="228" t="s">
        <v>71</v>
      </c>
      <c r="J3" s="228"/>
      <c r="K3" s="228"/>
      <c r="L3" s="228"/>
      <c r="M3" s="228"/>
      <c r="N3" s="228"/>
      <c r="O3" s="228"/>
      <c r="P3" s="229"/>
      <c r="Q3" s="93"/>
    </row>
    <row r="4" spans="1:20" ht="22.5" customHeight="1">
      <c r="A4" s="96" t="s">
        <v>37</v>
      </c>
      <c r="B4" s="1" t="str">
        <f>IF(sonuc!$B$4&lt;&gt;"",sonuc!$B$4,"")</f>
        <v xml:space="preserve">Akif Ercenik </v>
      </c>
      <c r="C4" s="2" t="s">
        <v>13</v>
      </c>
      <c r="D4" s="71" t="str">
        <f>IF(sonuc!$B$11&lt;&gt;"",sonuc!$B$11,"")</f>
        <v>Arif Şedele</v>
      </c>
      <c r="E4" s="54">
        <v>3</v>
      </c>
      <c r="F4" s="98" t="s">
        <v>13</v>
      </c>
      <c r="G4" s="55">
        <v>0</v>
      </c>
      <c r="H4" s="59"/>
      <c r="I4" s="99" t="s">
        <v>19</v>
      </c>
      <c r="J4" s="1" t="str">
        <f>IF(sonuc!$B$4&lt;&gt;"",sonuc!$B$4,"")</f>
        <v xml:space="preserve">Akif Ercenik </v>
      </c>
      <c r="K4" s="2" t="s">
        <v>13</v>
      </c>
      <c r="L4" s="4"/>
      <c r="M4" s="3" t="str">
        <f>IF(sonuc!$B$7&lt;&gt;"",sonuc!$B$7,"")</f>
        <v xml:space="preserve">Korkut Baytaz </v>
      </c>
      <c r="N4" s="54">
        <v>3</v>
      </c>
      <c r="O4" s="98" t="s">
        <v>13</v>
      </c>
      <c r="P4" s="55">
        <v>0</v>
      </c>
      <c r="T4" s="93"/>
    </row>
    <row r="5" spans="1:20" ht="21.75" customHeight="1">
      <c r="A5" s="101" t="s">
        <v>38</v>
      </c>
      <c r="B5" s="9" t="str">
        <f>IF(sonuc!$B$5&lt;&gt;"",sonuc!$B$5,"")</f>
        <v xml:space="preserve">Ensar Kılıç </v>
      </c>
      <c r="C5" s="7" t="s">
        <v>13</v>
      </c>
      <c r="D5" s="53" t="str">
        <f>IF(sonuc!$B$10&lt;&gt;"",sonuc!$B$10,"")</f>
        <v>Uğur Beşok</v>
      </c>
      <c r="E5" s="5">
        <v>1</v>
      </c>
      <c r="F5" s="103" t="s">
        <v>13</v>
      </c>
      <c r="G5" s="6">
        <v>3</v>
      </c>
      <c r="H5" s="16"/>
      <c r="I5" s="104" t="s">
        <v>20</v>
      </c>
      <c r="J5" s="9" t="str">
        <f>IF(sonuc!$B$5&lt;&gt;"",sonuc!$B$5,"")</f>
        <v xml:space="preserve">Ensar Kılıç </v>
      </c>
      <c r="K5" s="7" t="s">
        <v>13</v>
      </c>
      <c r="L5" s="11"/>
      <c r="M5" s="10" t="str">
        <f>IF(sonuc!$B$6&lt;&gt;"",sonuc!$B$6,"")</f>
        <v xml:space="preserve">Sedat Taşkın </v>
      </c>
      <c r="N5" s="5">
        <v>2</v>
      </c>
      <c r="O5" s="103" t="s">
        <v>13</v>
      </c>
      <c r="P5" s="6">
        <v>3</v>
      </c>
      <c r="T5" s="93"/>
    </row>
    <row r="6" spans="1:20" ht="18.75" customHeight="1">
      <c r="A6" s="101" t="s">
        <v>39</v>
      </c>
      <c r="B6" s="9" t="str">
        <f>IF(sonuc!$B$6&lt;&gt;"",sonuc!$B$6,"")</f>
        <v xml:space="preserve">Sedat Taşkın </v>
      </c>
      <c r="C6" s="7" t="s">
        <v>13</v>
      </c>
      <c r="D6" s="53" t="str">
        <f>IF(sonuc!$B$9&lt;&gt;"",sonuc!$B$9,"")</f>
        <v xml:space="preserve">Tarık Aybartuğu </v>
      </c>
      <c r="E6" s="5">
        <v>2</v>
      </c>
      <c r="F6" s="103" t="s">
        <v>13</v>
      </c>
      <c r="G6" s="6">
        <v>3</v>
      </c>
      <c r="H6" s="16"/>
      <c r="I6" s="104" t="s">
        <v>74</v>
      </c>
      <c r="J6" s="9" t="str">
        <f>IF(sonuc!$B$11&lt;&gt;"",sonuc!$B$11,"")</f>
        <v>Arif Şedele</v>
      </c>
      <c r="K6" s="7" t="s">
        <v>13</v>
      </c>
      <c r="L6" s="11"/>
      <c r="M6" s="10" t="str">
        <f>IF(sonuc!$B$10&lt;&gt;"",sonuc!$B$10,"")</f>
        <v>Uğur Beşok</v>
      </c>
      <c r="N6" s="5">
        <v>0</v>
      </c>
      <c r="O6" s="103" t="s">
        <v>13</v>
      </c>
      <c r="P6" s="6">
        <v>3</v>
      </c>
      <c r="T6" s="93"/>
    </row>
    <row r="7" spans="1:20" ht="20.25" customHeight="1" thickBot="1">
      <c r="A7" s="106" t="s">
        <v>40</v>
      </c>
      <c r="B7" s="62" t="str">
        <f>IF(sonuc!$B$7&lt;&gt;"",sonuc!$B$7,"")</f>
        <v xml:space="preserve">Korkut Baytaz </v>
      </c>
      <c r="C7" s="72" t="s">
        <v>13</v>
      </c>
      <c r="D7" s="73" t="str">
        <f>IF(sonuc!$B$8&lt;&gt;"",sonuc!$B$8,"")</f>
        <v xml:space="preserve">Ersun Küçükgüldal </v>
      </c>
      <c r="E7" s="65">
        <v>1</v>
      </c>
      <c r="F7" s="108" t="s">
        <v>13</v>
      </c>
      <c r="G7" s="66">
        <v>3</v>
      </c>
      <c r="H7" s="67"/>
      <c r="I7" s="109" t="s">
        <v>46</v>
      </c>
      <c r="J7" s="62" t="str">
        <f>IF(sonuc!$B$8&lt;&gt;"",sonuc!$B$8,"")</f>
        <v xml:space="preserve">Ersun Küçükgüldal </v>
      </c>
      <c r="K7" s="72" t="s">
        <v>13</v>
      </c>
      <c r="L7" s="74"/>
      <c r="M7" s="64" t="str">
        <f>IF(sonuc!$B$9&lt;&gt;"",sonuc!$B$9,"")</f>
        <v xml:space="preserve">Tarık Aybartuğu </v>
      </c>
      <c r="N7" s="65">
        <v>0</v>
      </c>
      <c r="O7" s="108" t="s">
        <v>13</v>
      </c>
      <c r="P7" s="66">
        <v>3</v>
      </c>
      <c r="T7" s="93"/>
    </row>
    <row r="8" spans="1:20" ht="15.95" customHeight="1" thickBot="1">
      <c r="A8" s="230" t="s">
        <v>14</v>
      </c>
      <c r="B8" s="231"/>
      <c r="C8" s="231"/>
      <c r="D8" s="231"/>
      <c r="E8" s="231"/>
      <c r="F8" s="231"/>
      <c r="G8" s="231"/>
      <c r="H8" s="111"/>
      <c r="I8" s="233" t="s">
        <v>23</v>
      </c>
      <c r="J8" s="233"/>
      <c r="K8" s="233"/>
      <c r="L8" s="233"/>
      <c r="M8" s="233"/>
      <c r="N8" s="233"/>
      <c r="O8" s="233"/>
      <c r="P8" s="234"/>
      <c r="T8" s="93"/>
    </row>
    <row r="9" spans="1:20" ht="15.95" customHeight="1">
      <c r="A9" s="112" t="s">
        <v>34</v>
      </c>
      <c r="B9" s="1" t="str">
        <f>IF(sonuc!$B$4&lt;&gt;"",sonuc!$B$4,"")</f>
        <v xml:space="preserve">Akif Ercenik </v>
      </c>
      <c r="C9" s="12" t="s">
        <v>13</v>
      </c>
      <c r="D9" s="3" t="str">
        <f>IF(sonuc!$B$10&lt;&gt;"",sonuc!$B$10,"")</f>
        <v>Uğur Beşok</v>
      </c>
      <c r="E9" s="54">
        <v>0</v>
      </c>
      <c r="F9" s="98" t="s">
        <v>13</v>
      </c>
      <c r="G9" s="55">
        <v>3</v>
      </c>
      <c r="H9" s="59"/>
      <c r="I9" s="174" t="s">
        <v>15</v>
      </c>
      <c r="J9" s="3" t="str">
        <f>IF(sonuc!$B$4&lt;&gt;"",sonuc!$B$4,"")</f>
        <v xml:space="preserve">Akif Ercenik </v>
      </c>
      <c r="K9" s="12" t="s">
        <v>13</v>
      </c>
      <c r="L9" s="13"/>
      <c r="M9" s="3" t="str">
        <f>IF(sonuc!$B$5&lt;&gt;"",sonuc!$B$5,"")</f>
        <v xml:space="preserve">Ensar Kılıç </v>
      </c>
      <c r="N9" s="54">
        <v>3</v>
      </c>
      <c r="O9" s="98" t="s">
        <v>13</v>
      </c>
      <c r="P9" s="150">
        <v>0</v>
      </c>
      <c r="T9" s="93"/>
    </row>
    <row r="10" spans="1:20" ht="15.95" customHeight="1">
      <c r="A10" s="115" t="s">
        <v>35</v>
      </c>
      <c r="B10" s="9" t="str">
        <f>IF(sonuc!$B$5&lt;&gt;"",sonuc!$B$5,"")</f>
        <v xml:space="preserve">Ensar Kılıç </v>
      </c>
      <c r="C10" s="14" t="s">
        <v>13</v>
      </c>
      <c r="D10" s="10" t="str">
        <f>IF(sonuc!$B$9&lt;&gt;"",sonuc!$B$9,"")</f>
        <v xml:space="preserve">Tarık Aybartuğu </v>
      </c>
      <c r="E10" s="5">
        <v>1</v>
      </c>
      <c r="F10" s="103" t="s">
        <v>13</v>
      </c>
      <c r="G10" s="6">
        <v>3</v>
      </c>
      <c r="H10" s="16"/>
      <c r="I10" s="175" t="s">
        <v>75</v>
      </c>
      <c r="J10" s="10" t="str">
        <f>IF(sonuc!$B$11&lt;&gt;"",sonuc!$B$11,"")</f>
        <v>Arif Şedele</v>
      </c>
      <c r="K10" s="14" t="s">
        <v>13</v>
      </c>
      <c r="L10" s="15"/>
      <c r="M10" s="10" t="str">
        <f>IF(sonuc!$B$9&lt;&gt;"",sonuc!$B$9,"")</f>
        <v xml:space="preserve">Tarık Aybartuğu </v>
      </c>
      <c r="N10" s="5">
        <v>1</v>
      </c>
      <c r="O10" s="103" t="s">
        <v>13</v>
      </c>
      <c r="P10" s="151">
        <v>3</v>
      </c>
      <c r="T10" s="93"/>
    </row>
    <row r="11" spans="1:20" ht="15.95" customHeight="1">
      <c r="A11" s="115" t="s">
        <v>36</v>
      </c>
      <c r="B11" s="9" t="str">
        <f>IF(sonuc!$B$6&lt;&gt;"",sonuc!$B$6,"")</f>
        <v xml:space="preserve">Sedat Taşkın </v>
      </c>
      <c r="C11" s="14" t="s">
        <v>13</v>
      </c>
      <c r="D11" s="10" t="str">
        <f>IF(sonuc!$B$8&lt;&gt;"",sonuc!$B$8,"")</f>
        <v xml:space="preserve">Ersun Küçükgüldal </v>
      </c>
      <c r="E11" s="5">
        <v>0</v>
      </c>
      <c r="F11" s="103" t="s">
        <v>13</v>
      </c>
      <c r="G11" s="6">
        <v>3</v>
      </c>
      <c r="H11" s="16"/>
      <c r="I11" s="176" t="s">
        <v>70</v>
      </c>
      <c r="J11" s="10" t="str">
        <f>IF(sonuc!$B$7&lt;&gt;"",sonuc!$B$7,"")</f>
        <v xml:space="preserve">Korkut Baytaz </v>
      </c>
      <c r="K11" s="14" t="s">
        <v>13</v>
      </c>
      <c r="L11" s="15"/>
      <c r="M11" s="53" t="str">
        <f>IF(sonuc!$B$6&lt;&gt;"",sonuc!$B$6,"")</f>
        <v xml:space="preserve">Sedat Taşkın </v>
      </c>
      <c r="N11" s="5">
        <v>3</v>
      </c>
      <c r="O11" s="103" t="s">
        <v>13</v>
      </c>
      <c r="P11" s="151">
        <v>0</v>
      </c>
      <c r="T11" s="93"/>
    </row>
    <row r="12" spans="1:20" ht="15.95" customHeight="1" thickBot="1">
      <c r="A12" s="119" t="s">
        <v>47</v>
      </c>
      <c r="B12" s="62" t="str">
        <f>IF(sonuc!$B$7&lt;&gt;"",sonuc!$B$7,"")</f>
        <v xml:space="preserve">Korkut Baytaz </v>
      </c>
      <c r="C12" s="63" t="s">
        <v>13</v>
      </c>
      <c r="D12" s="64" t="str">
        <f>IF(sonuc!$B$11&lt;&gt;"",sonuc!$B$11,"")</f>
        <v>Arif Şedele</v>
      </c>
      <c r="E12" s="65">
        <v>1</v>
      </c>
      <c r="F12" s="108" t="s">
        <v>13</v>
      </c>
      <c r="G12" s="66">
        <v>3</v>
      </c>
      <c r="H12" s="67"/>
      <c r="I12" s="177" t="s">
        <v>76</v>
      </c>
      <c r="J12" s="173" t="str">
        <f>IF(sonuc!$B$10&lt;&gt;"",sonuc!$B$10,"")</f>
        <v>Uğur Beşok</v>
      </c>
      <c r="K12" s="171" t="s">
        <v>13</v>
      </c>
      <c r="L12" s="172"/>
      <c r="M12" s="173" t="str">
        <f>IF(sonuc!$B$8&lt;&gt;"",sonuc!$B$8,"")</f>
        <v xml:space="preserve">Ersun Küçükgüldal </v>
      </c>
      <c r="N12" s="65">
        <v>3</v>
      </c>
      <c r="O12" s="108" t="s">
        <v>13</v>
      </c>
      <c r="P12" s="152">
        <v>2</v>
      </c>
      <c r="T12" s="93"/>
    </row>
    <row r="13" spans="1:20" s="122" customFormat="1" ht="15.95" customHeight="1" thickBot="1">
      <c r="A13" s="230" t="s">
        <v>16</v>
      </c>
      <c r="B13" s="231"/>
      <c r="C13" s="231"/>
      <c r="D13" s="231"/>
      <c r="E13" s="231"/>
      <c r="F13" s="231"/>
      <c r="G13" s="231"/>
      <c r="H13" s="111"/>
      <c r="I13" s="231" t="s">
        <v>72</v>
      </c>
      <c r="J13" s="231"/>
      <c r="K13" s="231"/>
      <c r="L13" s="231"/>
      <c r="M13" s="231"/>
      <c r="N13" s="231"/>
      <c r="O13" s="231"/>
      <c r="P13" s="232"/>
    </row>
    <row r="14" spans="1:20" s="122" customFormat="1" ht="15.95" customHeight="1">
      <c r="A14" s="112" t="s">
        <v>24</v>
      </c>
      <c r="B14" s="1" t="str">
        <f>IF(sonuc!$B$4&lt;&gt;"",sonuc!$B$4,"")</f>
        <v xml:space="preserve">Akif Ercenik </v>
      </c>
      <c r="C14" s="12" t="s">
        <v>13</v>
      </c>
      <c r="D14" s="3" t="str">
        <f>IF(sonuc!$B$9&lt;&gt;"",sonuc!$B$9,"")</f>
        <v xml:space="preserve">Tarık Aybartuğu </v>
      </c>
      <c r="E14" s="54">
        <v>3</v>
      </c>
      <c r="F14" s="98" t="s">
        <v>13</v>
      </c>
      <c r="G14" s="55">
        <v>0</v>
      </c>
      <c r="H14" s="59"/>
      <c r="I14" s="99" t="s">
        <v>17</v>
      </c>
      <c r="J14" s="1" t="str">
        <f>IF(sonuc!$B$4&lt;&gt;"",sonuc!$B$4,"")</f>
        <v xml:space="preserve">Akif Ercenik </v>
      </c>
      <c r="K14" s="12" t="s">
        <v>13</v>
      </c>
      <c r="L14" s="13"/>
      <c r="M14" s="3" t="str">
        <f>IF(sonuc!$B$6&lt;&gt;"",sonuc!$B$6,"")</f>
        <v xml:space="preserve">Sedat Taşkın </v>
      </c>
      <c r="N14" s="54">
        <v>3</v>
      </c>
      <c r="O14" s="98" t="s">
        <v>13</v>
      </c>
      <c r="P14" s="55">
        <v>0</v>
      </c>
    </row>
    <row r="15" spans="1:20" s="122" customFormat="1" ht="15.95" customHeight="1">
      <c r="A15" s="115" t="s">
        <v>25</v>
      </c>
      <c r="B15" s="9" t="str">
        <f>IF(sonuc!$B$5&lt;&gt;"",sonuc!$B$5,"")</f>
        <v xml:space="preserve">Ensar Kılıç </v>
      </c>
      <c r="C15" s="14" t="s">
        <v>13</v>
      </c>
      <c r="D15" s="10" t="str">
        <f>IF(sonuc!$B$8&lt;&gt;"",sonuc!$B$8,"")</f>
        <v xml:space="preserve">Ersun Küçükgüldal </v>
      </c>
      <c r="E15" s="5">
        <v>3</v>
      </c>
      <c r="F15" s="103" t="s">
        <v>13</v>
      </c>
      <c r="G15" s="6">
        <v>1</v>
      </c>
      <c r="H15" s="16"/>
      <c r="I15" s="104" t="s">
        <v>22</v>
      </c>
      <c r="J15" s="9" t="str">
        <f>IF(sonuc!$B$5&lt;&gt;"",sonuc!$B$5,"")</f>
        <v xml:space="preserve">Ensar Kılıç </v>
      </c>
      <c r="K15" s="14" t="s">
        <v>13</v>
      </c>
      <c r="L15" s="15"/>
      <c r="M15" s="10" t="str">
        <f>IF(sonuc!$B$7&lt;&gt;"",sonuc!$B$7,"")</f>
        <v xml:space="preserve">Korkut Baytaz </v>
      </c>
      <c r="N15" s="5">
        <v>3</v>
      </c>
      <c r="O15" s="103" t="s">
        <v>13</v>
      </c>
      <c r="P15" s="6">
        <v>0</v>
      </c>
    </row>
    <row r="16" spans="1:20" s="122" customFormat="1" ht="15.95" customHeight="1">
      <c r="A16" s="115" t="s">
        <v>44</v>
      </c>
      <c r="B16" s="9" t="str">
        <f>IF(sonuc!$B$6&lt;&gt;"",sonuc!$B$6,"")</f>
        <v xml:space="preserve">Sedat Taşkın </v>
      </c>
      <c r="C16" s="14" t="s">
        <v>13</v>
      </c>
      <c r="D16" s="10" t="str">
        <f>IF(sonuc!$B$11&lt;&gt;"",sonuc!$B$11,"")</f>
        <v>Arif Şedele</v>
      </c>
      <c r="E16" s="5">
        <v>3</v>
      </c>
      <c r="F16" s="103" t="s">
        <v>13</v>
      </c>
      <c r="G16" s="6">
        <v>2</v>
      </c>
      <c r="H16" s="16"/>
      <c r="I16" s="104" t="s">
        <v>77</v>
      </c>
      <c r="J16" s="9" t="str">
        <f>IF(sonuc!$B$11&lt;&gt;"",sonuc!$B$11,"")</f>
        <v>Arif Şedele</v>
      </c>
      <c r="K16" s="14" t="s">
        <v>13</v>
      </c>
      <c r="L16" s="15"/>
      <c r="M16" s="10" t="str">
        <f>IF(sonuc!$B$8&lt;&gt;"",sonuc!$B$8,"")</f>
        <v xml:space="preserve">Ersun Küçükgüldal </v>
      </c>
      <c r="N16" s="5">
        <v>0</v>
      </c>
      <c r="O16" s="103" t="s">
        <v>13</v>
      </c>
      <c r="P16" s="6">
        <v>3</v>
      </c>
    </row>
    <row r="17" spans="1:16" s="122" customFormat="1" ht="15.95" customHeight="1" thickBot="1">
      <c r="A17" s="119" t="s">
        <v>45</v>
      </c>
      <c r="B17" s="62" t="str">
        <f>IF(sonuc!$B$7&lt;&gt;"",sonuc!$B$7,"")</f>
        <v xml:space="preserve">Korkut Baytaz </v>
      </c>
      <c r="C17" s="63" t="s">
        <v>13</v>
      </c>
      <c r="D17" s="64" t="str">
        <f>IF(sonuc!$B$10&lt;&gt;"",sonuc!$B$10,"")</f>
        <v>Uğur Beşok</v>
      </c>
      <c r="E17" s="65">
        <v>0</v>
      </c>
      <c r="F17" s="108" t="s">
        <v>13</v>
      </c>
      <c r="G17" s="66">
        <v>3</v>
      </c>
      <c r="H17" s="67"/>
      <c r="I17" s="109" t="s">
        <v>78</v>
      </c>
      <c r="J17" s="62" t="str">
        <f>IF(sonuc!$B$10&lt;&gt;"",sonuc!$B$10,"")</f>
        <v>Uğur Beşok</v>
      </c>
      <c r="K17" s="63" t="s">
        <v>13</v>
      </c>
      <c r="L17" s="68"/>
      <c r="M17" s="64" t="str">
        <f>IF(sonuc!$B$9&lt;&gt;"",sonuc!$B$9,"")</f>
        <v xml:space="preserve">Tarık Aybartuğu </v>
      </c>
      <c r="N17" s="65">
        <v>3</v>
      </c>
      <c r="O17" s="108" t="s">
        <v>13</v>
      </c>
      <c r="P17" s="66">
        <v>1</v>
      </c>
    </row>
    <row r="18" spans="1:16" s="122" customFormat="1" ht="15.95" customHeight="1" thickBot="1">
      <c r="A18" s="230" t="s">
        <v>18</v>
      </c>
      <c r="B18" s="231"/>
      <c r="C18" s="231"/>
      <c r="D18" s="231"/>
      <c r="E18" s="231"/>
      <c r="F18" s="231"/>
      <c r="G18" s="231"/>
      <c r="H18" s="111"/>
      <c r="I18" s="231" t="s">
        <v>73</v>
      </c>
      <c r="J18" s="231"/>
      <c r="K18" s="231"/>
      <c r="L18" s="231"/>
      <c r="M18" s="231"/>
      <c r="N18" s="231"/>
      <c r="O18" s="231"/>
      <c r="P18" s="232"/>
    </row>
    <row r="19" spans="1:16" s="122" customFormat="1" ht="15.95" customHeight="1">
      <c r="A19" s="112" t="s">
        <v>21</v>
      </c>
      <c r="B19" s="1" t="str">
        <f>IF(sonuc!$B$4&lt;&gt;"",sonuc!$B$4,"")</f>
        <v xml:space="preserve">Akif Ercenik </v>
      </c>
      <c r="C19" s="12" t="s">
        <v>13</v>
      </c>
      <c r="D19" s="3" t="str">
        <f>IF(sonuc!$B$8&lt;&gt;"",sonuc!$B$8,"")</f>
        <v xml:space="preserve">Ersun Küçükgüldal </v>
      </c>
      <c r="E19" s="54">
        <v>2</v>
      </c>
      <c r="F19" s="98" t="s">
        <v>13</v>
      </c>
      <c r="G19" s="55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IF(sonuc!$B$5&lt;&gt;"",sonuc!$B$5,"")</f>
        <v xml:space="preserve">Ensar Kılıç </v>
      </c>
      <c r="C20" s="14" t="s">
        <v>13</v>
      </c>
      <c r="D20" s="53" t="str">
        <f>IF(sonuc!$B$11&lt;&gt;"",sonuc!$B$11,"")</f>
        <v>Arif Şedele</v>
      </c>
      <c r="E20" s="5">
        <v>1</v>
      </c>
      <c r="F20" s="103" t="s">
        <v>13</v>
      </c>
      <c r="G20" s="6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165" t="str">
        <f>IF(sonuc!$B$6&lt;&gt;"",sonuc!$B$6,"")</f>
        <v xml:space="preserve">Sedat Taşkın </v>
      </c>
      <c r="C21" s="166" t="s">
        <v>13</v>
      </c>
      <c r="D21" s="160" t="str">
        <f>IF(sonuc!$B$10&lt;&gt;"",sonuc!$B$10,"")</f>
        <v>Uğur Beşok</v>
      </c>
      <c r="E21" s="5">
        <v>0</v>
      </c>
      <c r="F21" s="103" t="s">
        <v>13</v>
      </c>
      <c r="G21" s="6">
        <v>3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IF(sonuc!$B$7&lt;&gt;"",sonuc!$B$7,"")</f>
        <v xml:space="preserve">Korkut Baytaz </v>
      </c>
      <c r="C22" s="63" t="s">
        <v>13</v>
      </c>
      <c r="D22" s="64" t="str">
        <f>IF(sonuc!$B$9&lt;&gt;"",sonuc!$B$9,"")</f>
        <v xml:space="preserve">Tarık Aybartuğu </v>
      </c>
      <c r="E22" s="65">
        <v>1</v>
      </c>
      <c r="F22" s="108" t="s">
        <v>13</v>
      </c>
      <c r="G22" s="66">
        <v>3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:P1"/>
    <mergeCell ref="A2:P2"/>
    <mergeCell ref="A3:G3"/>
    <mergeCell ref="I3:P3"/>
    <mergeCell ref="A18:G18"/>
    <mergeCell ref="A13:G13"/>
    <mergeCell ref="A8:G8"/>
    <mergeCell ref="I18:P18"/>
    <mergeCell ref="I13:P13"/>
    <mergeCell ref="I8:P8"/>
  </mergeCells>
  <phoneticPr fontId="11" type="noConversion"/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  <webPublishItems count="2">
    <webPublishItem id="29272" divId="turnuva3_29272" sourceType="printArea" destinationFile="C:\Documents and Settings\-\Desktop\super.htm"/>
    <webPublishItem id="12635" divId="turnuva2_12635" sourceType="range" sourceRef="A1:P22" destinationFile="C:\Documents and Settings\Engin\Desktop\super.htm" title="Süper grup"/>
  </webPublishItems>
</worksheet>
</file>

<file path=xl/worksheets/sheet20.xml><?xml version="1.0" encoding="utf-8"?>
<worksheet xmlns="http://schemas.openxmlformats.org/spreadsheetml/2006/main" xmlns:r="http://schemas.openxmlformats.org/officeDocument/2006/relationships">
  <dimension ref="A1:N614"/>
  <sheetViews>
    <sheetView workbookViewId="0">
      <selection sqref="A1:H33"/>
    </sheetView>
  </sheetViews>
  <sheetFormatPr defaultRowHeight="27" customHeight="1"/>
  <cols>
    <col min="1" max="1" width="3.7109375" style="143" customWidth="1"/>
    <col min="2" max="2" width="28.140625" style="145" customWidth="1"/>
    <col min="3" max="3" width="3.5703125" customWidth="1"/>
    <col min="4" max="4" width="16" customWidth="1"/>
    <col min="5" max="5" width="4.140625" style="41" customWidth="1"/>
    <col min="6" max="6" width="23" customWidth="1"/>
    <col min="7" max="7" width="4" customWidth="1"/>
    <col min="8" max="8" width="17.42578125" customWidth="1"/>
    <col min="11" max="11" width="9.140625" style="36"/>
  </cols>
  <sheetData>
    <row r="1" spans="1:9" ht="31.5" customHeight="1">
      <c r="A1" s="202"/>
      <c r="B1" s="49" t="s">
        <v>153</v>
      </c>
      <c r="C1" s="47"/>
      <c r="D1" s="47"/>
      <c r="E1" s="48"/>
      <c r="F1" s="47"/>
      <c r="G1" s="47"/>
      <c r="H1" s="47"/>
      <c r="I1" s="36"/>
    </row>
    <row r="2" spans="1:9" ht="27" customHeight="1">
      <c r="A2" s="143" t="s">
        <v>58</v>
      </c>
      <c r="B2" s="144" t="s">
        <v>59</v>
      </c>
      <c r="C2" s="43"/>
      <c r="D2" s="44" t="s">
        <v>60</v>
      </c>
      <c r="E2" s="45" t="s">
        <v>58</v>
      </c>
      <c r="F2" s="42" t="s">
        <v>59</v>
      </c>
      <c r="G2" s="43"/>
      <c r="H2" s="44" t="s">
        <v>60</v>
      </c>
    </row>
    <row r="3" spans="1:9" ht="24" customHeight="1">
      <c r="A3" s="143">
        <v>1</v>
      </c>
      <c r="B3" s="194" t="s">
        <v>106</v>
      </c>
      <c r="C3" s="37"/>
      <c r="D3" s="37"/>
      <c r="E3" s="40">
        <v>32</v>
      </c>
      <c r="F3" s="195" t="s">
        <v>149</v>
      </c>
      <c r="G3" s="37"/>
      <c r="H3" s="37"/>
    </row>
    <row r="4" spans="1:9" ht="24" customHeight="1">
      <c r="A4" s="143">
        <v>2</v>
      </c>
      <c r="B4" s="194" t="s">
        <v>109</v>
      </c>
      <c r="C4" s="37"/>
      <c r="D4" s="37"/>
      <c r="E4" s="40">
        <v>33</v>
      </c>
      <c r="F4" s="195" t="s">
        <v>146</v>
      </c>
      <c r="G4" s="37"/>
      <c r="H4" s="37"/>
    </row>
    <row r="5" spans="1:9" ht="24" customHeight="1">
      <c r="A5" s="143">
        <v>3</v>
      </c>
      <c r="B5" s="194" t="s">
        <v>107</v>
      </c>
      <c r="C5" s="37"/>
      <c r="D5" s="37"/>
      <c r="E5" s="40">
        <v>34</v>
      </c>
      <c r="F5" s="195" t="s">
        <v>147</v>
      </c>
      <c r="G5" s="37"/>
      <c r="H5" s="37"/>
    </row>
    <row r="6" spans="1:9" ht="24" customHeight="1">
      <c r="A6" s="143">
        <v>4</v>
      </c>
      <c r="B6" s="194" t="s">
        <v>131</v>
      </c>
      <c r="C6" s="37"/>
      <c r="D6" s="37"/>
      <c r="E6" s="40">
        <v>35</v>
      </c>
      <c r="F6" s="195" t="s">
        <v>148</v>
      </c>
      <c r="G6" s="37"/>
      <c r="H6" s="37"/>
    </row>
    <row r="7" spans="1:9" ht="24" customHeight="1">
      <c r="A7" s="143">
        <v>5</v>
      </c>
      <c r="B7" s="194" t="s">
        <v>132</v>
      </c>
      <c r="C7" s="37"/>
      <c r="D7" s="37"/>
      <c r="E7" s="40">
        <v>36</v>
      </c>
      <c r="F7" s="195" t="s">
        <v>124</v>
      </c>
      <c r="G7" s="37"/>
      <c r="H7" s="37"/>
    </row>
    <row r="8" spans="1:9" ht="24" customHeight="1">
      <c r="A8" s="143">
        <v>6</v>
      </c>
      <c r="B8" s="194" t="s">
        <v>110</v>
      </c>
      <c r="C8" s="37"/>
      <c r="D8" s="37"/>
      <c r="E8" s="40">
        <v>37</v>
      </c>
      <c r="F8" s="195" t="s">
        <v>150</v>
      </c>
      <c r="G8" s="37"/>
      <c r="H8" s="37"/>
    </row>
    <row r="9" spans="1:9" ht="24" customHeight="1">
      <c r="A9" s="143">
        <v>7</v>
      </c>
      <c r="B9" s="194" t="s">
        <v>135</v>
      </c>
      <c r="C9" s="37"/>
      <c r="D9" s="37"/>
      <c r="E9" s="40">
        <v>38</v>
      </c>
      <c r="F9" s="195" t="s">
        <v>151</v>
      </c>
      <c r="G9" s="37"/>
      <c r="H9" s="37"/>
    </row>
    <row r="10" spans="1:9" ht="24" customHeight="1">
      <c r="A10" s="143">
        <v>8</v>
      </c>
      <c r="B10" s="32" t="s">
        <v>136</v>
      </c>
      <c r="C10" s="37"/>
      <c r="D10" s="37"/>
      <c r="E10" s="40">
        <v>39</v>
      </c>
      <c r="F10" s="195" t="s">
        <v>134</v>
      </c>
      <c r="G10" s="37"/>
      <c r="H10" s="37"/>
    </row>
    <row r="11" spans="1:9" ht="24" customHeight="1">
      <c r="A11" s="143">
        <v>9</v>
      </c>
      <c r="B11" s="204" t="s">
        <v>137</v>
      </c>
      <c r="C11" s="37"/>
      <c r="D11" s="37"/>
      <c r="E11" s="40">
        <v>40</v>
      </c>
      <c r="F11" s="195" t="s">
        <v>152</v>
      </c>
      <c r="G11" s="37"/>
      <c r="H11" s="37"/>
    </row>
    <row r="12" spans="1:9" ht="24" customHeight="1">
      <c r="A12" s="143">
        <v>10</v>
      </c>
      <c r="B12" s="194" t="s">
        <v>108</v>
      </c>
      <c r="C12" s="37"/>
      <c r="D12" s="37"/>
      <c r="E12" s="40">
        <v>41</v>
      </c>
      <c r="F12" s="195" t="s">
        <v>155</v>
      </c>
      <c r="G12" s="37"/>
      <c r="H12" s="37"/>
    </row>
    <row r="13" spans="1:9" ht="24" customHeight="1">
      <c r="A13" s="143">
        <v>11</v>
      </c>
      <c r="B13" s="196" t="s">
        <v>130</v>
      </c>
      <c r="C13" s="37"/>
      <c r="D13" s="37"/>
      <c r="E13" s="40">
        <v>42</v>
      </c>
      <c r="F13" s="195" t="s">
        <v>126</v>
      </c>
      <c r="G13" s="37"/>
      <c r="H13" s="37"/>
    </row>
    <row r="14" spans="1:9" ht="24" customHeight="1">
      <c r="A14" s="143">
        <v>12</v>
      </c>
      <c r="B14" s="194" t="s">
        <v>113</v>
      </c>
      <c r="C14" s="37"/>
      <c r="D14" s="37"/>
      <c r="E14" s="40">
        <v>43</v>
      </c>
      <c r="F14" s="195" t="s">
        <v>125</v>
      </c>
      <c r="G14" s="37"/>
      <c r="H14" s="37"/>
    </row>
    <row r="15" spans="1:9" ht="24" customHeight="1">
      <c r="A15" s="143">
        <v>13</v>
      </c>
      <c r="B15" s="194" t="s">
        <v>111</v>
      </c>
      <c r="C15" s="37"/>
      <c r="D15" s="37"/>
      <c r="E15" s="40">
        <v>44</v>
      </c>
      <c r="F15" s="195"/>
      <c r="G15" s="37"/>
      <c r="H15" s="37"/>
    </row>
    <row r="16" spans="1:9" ht="24" customHeight="1">
      <c r="A16" s="143">
        <v>14</v>
      </c>
      <c r="B16" s="194" t="s">
        <v>112</v>
      </c>
      <c r="C16" s="37"/>
      <c r="D16" s="37"/>
      <c r="E16" s="40">
        <v>45</v>
      </c>
      <c r="F16" s="195"/>
      <c r="G16" s="37"/>
      <c r="H16" s="37"/>
    </row>
    <row r="17" spans="1:8" ht="24" customHeight="1">
      <c r="A17" s="143">
        <v>15</v>
      </c>
      <c r="B17" s="194" t="s">
        <v>114</v>
      </c>
      <c r="C17" s="37"/>
      <c r="D17" s="37"/>
      <c r="E17" s="40">
        <v>46</v>
      </c>
      <c r="F17" s="195"/>
      <c r="G17" s="37"/>
      <c r="H17" s="37"/>
    </row>
    <row r="18" spans="1:8" ht="24" customHeight="1">
      <c r="A18" s="143">
        <v>16</v>
      </c>
      <c r="B18" s="194" t="s">
        <v>138</v>
      </c>
      <c r="C18" s="37"/>
      <c r="D18" s="37"/>
      <c r="E18" s="40">
        <v>47</v>
      </c>
      <c r="F18" s="195"/>
      <c r="G18" s="37"/>
      <c r="H18" s="37"/>
    </row>
    <row r="19" spans="1:8" ht="24" customHeight="1">
      <c r="A19" s="143">
        <v>17</v>
      </c>
      <c r="B19" s="195" t="s">
        <v>140</v>
      </c>
      <c r="C19" s="37"/>
      <c r="D19" s="37"/>
      <c r="E19" s="40">
        <v>48</v>
      </c>
      <c r="F19" s="195"/>
      <c r="G19" s="37"/>
      <c r="H19" s="37"/>
    </row>
    <row r="20" spans="1:8" ht="24" customHeight="1">
      <c r="A20" s="143">
        <v>18</v>
      </c>
      <c r="B20" s="195" t="s">
        <v>116</v>
      </c>
      <c r="C20" s="37"/>
      <c r="D20" s="37"/>
      <c r="E20" s="40">
        <v>49</v>
      </c>
      <c r="F20" s="195"/>
      <c r="G20" s="37"/>
      <c r="H20" s="37"/>
    </row>
    <row r="21" spans="1:8" ht="24" customHeight="1">
      <c r="A21" s="143">
        <v>19</v>
      </c>
      <c r="B21" s="195" t="s">
        <v>141</v>
      </c>
      <c r="C21" s="37"/>
      <c r="D21" s="37"/>
      <c r="E21" s="40">
        <v>50</v>
      </c>
      <c r="F21" s="195"/>
      <c r="G21" s="37"/>
      <c r="H21" s="37"/>
    </row>
    <row r="22" spans="1:8" ht="24" customHeight="1">
      <c r="A22" s="143">
        <v>20</v>
      </c>
      <c r="B22" s="205" t="s">
        <v>119</v>
      </c>
      <c r="C22" s="37"/>
      <c r="D22" s="37"/>
      <c r="E22" s="143">
        <v>51</v>
      </c>
      <c r="F22" s="195"/>
      <c r="G22" s="37"/>
      <c r="H22" s="37"/>
    </row>
    <row r="23" spans="1:8" ht="24" customHeight="1">
      <c r="A23" s="143">
        <v>21</v>
      </c>
      <c r="B23" s="195" t="s">
        <v>117</v>
      </c>
      <c r="C23" s="37"/>
      <c r="D23" s="37"/>
      <c r="E23" s="143">
        <v>52</v>
      </c>
      <c r="F23" s="195"/>
      <c r="G23" s="37"/>
      <c r="H23" s="37"/>
    </row>
    <row r="24" spans="1:8" ht="24" customHeight="1">
      <c r="A24" s="143">
        <v>22</v>
      </c>
      <c r="B24" s="195" t="s">
        <v>142</v>
      </c>
      <c r="C24" s="37"/>
      <c r="D24" s="37"/>
      <c r="E24" s="143">
        <v>53</v>
      </c>
      <c r="F24" s="195"/>
      <c r="G24" s="37"/>
      <c r="H24" s="37"/>
    </row>
    <row r="25" spans="1:8" ht="24" customHeight="1">
      <c r="A25" s="143">
        <v>23</v>
      </c>
      <c r="B25" s="195" t="s">
        <v>145</v>
      </c>
      <c r="C25" s="37"/>
      <c r="D25" s="37"/>
      <c r="E25" s="143">
        <v>54</v>
      </c>
      <c r="F25" s="195"/>
      <c r="G25" s="37"/>
      <c r="H25" s="37"/>
    </row>
    <row r="26" spans="1:8" ht="24" customHeight="1">
      <c r="A26" s="143">
        <v>24</v>
      </c>
      <c r="B26" s="195" t="s">
        <v>143</v>
      </c>
      <c r="C26" s="37"/>
      <c r="D26" s="37"/>
      <c r="E26" s="143">
        <v>55</v>
      </c>
      <c r="F26" s="195"/>
      <c r="G26" s="37"/>
      <c r="H26" s="37"/>
    </row>
    <row r="27" spans="1:8" ht="24" customHeight="1">
      <c r="A27" s="143">
        <v>25</v>
      </c>
      <c r="B27" s="195" t="s">
        <v>118</v>
      </c>
      <c r="C27" s="37"/>
      <c r="D27" s="37"/>
      <c r="E27" s="143">
        <v>56</v>
      </c>
      <c r="F27" s="198"/>
      <c r="G27" s="37"/>
      <c r="H27" s="37"/>
    </row>
    <row r="28" spans="1:8" ht="24" customHeight="1">
      <c r="A28" s="40">
        <v>26</v>
      </c>
      <c r="B28" s="195" t="s">
        <v>121</v>
      </c>
      <c r="C28" s="37"/>
      <c r="D28" s="37"/>
      <c r="E28" s="40">
        <v>57</v>
      </c>
      <c r="F28" s="32"/>
      <c r="G28" s="37"/>
      <c r="H28" s="37"/>
    </row>
    <row r="29" spans="1:8" ht="24" customHeight="1">
      <c r="A29" s="40">
        <v>27</v>
      </c>
      <c r="B29" s="195" t="s">
        <v>122</v>
      </c>
      <c r="C29" s="37"/>
      <c r="D29" s="37"/>
      <c r="E29" s="40">
        <v>58</v>
      </c>
      <c r="F29" s="32"/>
      <c r="G29" s="37"/>
      <c r="H29" s="37"/>
    </row>
    <row r="30" spans="1:8" ht="24" customHeight="1">
      <c r="A30" s="40">
        <v>28</v>
      </c>
      <c r="B30" s="195" t="s">
        <v>120</v>
      </c>
      <c r="C30" s="37"/>
      <c r="D30" s="37"/>
      <c r="E30" s="40">
        <v>59</v>
      </c>
      <c r="F30" s="32"/>
      <c r="G30" s="37"/>
      <c r="H30" s="37"/>
    </row>
    <row r="31" spans="1:8" ht="24" customHeight="1">
      <c r="A31" s="40">
        <v>29</v>
      </c>
      <c r="B31" s="195" t="s">
        <v>123</v>
      </c>
      <c r="C31" s="37"/>
      <c r="D31" s="37"/>
      <c r="E31" s="40">
        <v>60</v>
      </c>
      <c r="F31" s="32"/>
      <c r="G31" s="37"/>
      <c r="H31" s="37"/>
    </row>
    <row r="32" spans="1:8" ht="24" customHeight="1">
      <c r="A32" s="40">
        <v>30</v>
      </c>
      <c r="B32" s="195" t="s">
        <v>144</v>
      </c>
      <c r="C32" s="37"/>
      <c r="D32" s="37"/>
      <c r="E32" s="40">
        <v>61</v>
      </c>
      <c r="F32" s="32"/>
      <c r="G32" s="37"/>
      <c r="H32" s="37"/>
    </row>
    <row r="33" spans="1:8" ht="24" customHeight="1">
      <c r="A33" s="40">
        <v>31</v>
      </c>
      <c r="B33" s="195" t="s">
        <v>154</v>
      </c>
      <c r="C33" s="37"/>
      <c r="D33" s="37"/>
      <c r="E33" s="40">
        <v>62</v>
      </c>
      <c r="F33" s="32"/>
      <c r="G33" s="37"/>
      <c r="H33" s="37"/>
    </row>
    <row r="34" spans="1:8" ht="27" customHeight="1">
      <c r="C34" s="142"/>
      <c r="D34" s="142"/>
      <c r="E34" s="48"/>
      <c r="F34" s="141"/>
      <c r="G34" s="142"/>
      <c r="H34" s="142"/>
    </row>
    <row r="35" spans="1:8" ht="27" customHeight="1">
      <c r="A35" s="147"/>
      <c r="C35" s="142"/>
      <c r="D35" s="142"/>
      <c r="E35" s="48"/>
      <c r="F35" s="141"/>
      <c r="G35" s="142"/>
      <c r="H35" s="142"/>
    </row>
    <row r="36" spans="1:8" ht="35.25" customHeight="1">
      <c r="A36" s="46"/>
      <c r="C36" s="47"/>
      <c r="D36" s="47"/>
      <c r="E36" s="48"/>
      <c r="F36" s="47"/>
      <c r="G36" s="47"/>
      <c r="H36" s="47"/>
    </row>
    <row r="37" spans="1:8" ht="27" customHeight="1">
      <c r="A37" s="148" t="s">
        <v>58</v>
      </c>
      <c r="B37" s="195" t="s">
        <v>148</v>
      </c>
      <c r="C37" s="43"/>
      <c r="D37" s="44" t="s">
        <v>60</v>
      </c>
      <c r="E37" s="45" t="s">
        <v>58</v>
      </c>
      <c r="F37" s="42" t="s">
        <v>59</v>
      </c>
      <c r="G37" s="43"/>
      <c r="H37" s="44" t="s">
        <v>60</v>
      </c>
    </row>
    <row r="38" spans="1:8" ht="27" customHeight="1">
      <c r="A38" s="143">
        <v>63</v>
      </c>
      <c r="B38" s="195" t="s">
        <v>124</v>
      </c>
      <c r="C38" s="37"/>
      <c r="D38" s="37"/>
      <c r="E38" s="40">
        <v>87</v>
      </c>
      <c r="F38" s="32" t="s">
        <v>93</v>
      </c>
      <c r="G38" s="37"/>
      <c r="H38" s="37"/>
    </row>
    <row r="39" spans="1:8" ht="27" customHeight="1">
      <c r="A39" s="143">
        <v>64</v>
      </c>
      <c r="B39" s="32" t="s">
        <v>80</v>
      </c>
      <c r="C39" s="37"/>
      <c r="D39" s="37"/>
      <c r="E39" s="40">
        <v>88</v>
      </c>
      <c r="F39" s="32" t="s">
        <v>82</v>
      </c>
      <c r="G39" s="37"/>
      <c r="H39" s="37"/>
    </row>
    <row r="40" spans="1:8" ht="27" customHeight="1">
      <c r="A40" s="143">
        <v>65</v>
      </c>
      <c r="B40" s="32" t="s">
        <v>89</v>
      </c>
      <c r="C40" s="37"/>
      <c r="D40" s="37"/>
      <c r="E40" s="40">
        <v>89</v>
      </c>
      <c r="F40" s="32" t="s">
        <v>65</v>
      </c>
      <c r="G40" s="37"/>
      <c r="H40" s="37"/>
    </row>
    <row r="41" spans="1:8" ht="27" customHeight="1">
      <c r="A41" s="143">
        <v>66</v>
      </c>
      <c r="B41" s="32" t="s">
        <v>57</v>
      </c>
      <c r="C41" s="37"/>
      <c r="D41" s="37"/>
      <c r="E41" s="40">
        <v>90</v>
      </c>
      <c r="F41" s="32" t="s">
        <v>63</v>
      </c>
      <c r="G41" s="37"/>
      <c r="H41" s="37"/>
    </row>
    <row r="42" spans="1:8" ht="27" customHeight="1">
      <c r="A42" s="143">
        <v>67</v>
      </c>
      <c r="B42" s="32" t="s">
        <v>85</v>
      </c>
      <c r="C42" s="37"/>
      <c r="D42" s="37"/>
      <c r="E42" s="40">
        <v>91</v>
      </c>
      <c r="F42" s="32" t="s">
        <v>92</v>
      </c>
      <c r="G42" s="37"/>
      <c r="H42" s="37"/>
    </row>
    <row r="43" spans="1:8" ht="27" customHeight="1">
      <c r="A43" s="143">
        <v>68</v>
      </c>
      <c r="B43" s="32" t="s">
        <v>61</v>
      </c>
      <c r="C43" s="37"/>
      <c r="D43" s="37"/>
      <c r="E43" s="40">
        <v>92</v>
      </c>
      <c r="F43" s="32" t="s">
        <v>86</v>
      </c>
      <c r="G43" s="37"/>
      <c r="H43" s="37"/>
    </row>
    <row r="44" spans="1:8" ht="27" customHeight="1">
      <c r="A44" s="143">
        <v>69</v>
      </c>
      <c r="B44" s="32" t="s">
        <v>87</v>
      </c>
      <c r="C44" s="37"/>
      <c r="D44" s="37"/>
      <c r="E44" s="40">
        <v>93</v>
      </c>
      <c r="F44" s="32" t="s">
        <v>94</v>
      </c>
      <c r="G44" s="37"/>
      <c r="H44" s="37"/>
    </row>
    <row r="45" spans="1:8" ht="27" customHeight="1">
      <c r="A45" s="143">
        <v>70</v>
      </c>
      <c r="B45" s="32" t="s">
        <v>88</v>
      </c>
      <c r="C45" s="37"/>
      <c r="D45" s="37"/>
      <c r="E45" s="40">
        <v>94</v>
      </c>
      <c r="F45" s="32" t="s">
        <v>64</v>
      </c>
      <c r="G45" s="37"/>
      <c r="H45" s="37"/>
    </row>
    <row r="46" spans="1:8" ht="27" customHeight="1">
      <c r="A46" s="143">
        <v>71</v>
      </c>
      <c r="B46" s="32" t="s">
        <v>95</v>
      </c>
      <c r="C46" s="37"/>
      <c r="D46" s="37"/>
      <c r="E46" s="40">
        <v>95</v>
      </c>
      <c r="F46" s="32"/>
      <c r="G46" s="37"/>
      <c r="H46" s="37"/>
    </row>
    <row r="47" spans="1:8" ht="27" customHeight="1">
      <c r="A47" s="143">
        <v>72</v>
      </c>
      <c r="B47" s="32" t="s">
        <v>55</v>
      </c>
      <c r="C47" s="37"/>
      <c r="D47" s="37"/>
      <c r="E47" s="40">
        <v>96</v>
      </c>
      <c r="F47" s="32"/>
      <c r="G47" s="37"/>
      <c r="H47" s="37"/>
    </row>
    <row r="48" spans="1:8" ht="27" customHeight="1">
      <c r="A48" s="143">
        <v>73</v>
      </c>
      <c r="B48" s="32" t="s">
        <v>100</v>
      </c>
      <c r="C48" s="37"/>
      <c r="D48" s="37"/>
      <c r="E48" s="40">
        <v>97</v>
      </c>
      <c r="F48" s="32"/>
      <c r="G48" s="37"/>
      <c r="H48" s="37"/>
    </row>
    <row r="49" spans="1:14" ht="27" customHeight="1">
      <c r="A49" s="143">
        <v>74</v>
      </c>
      <c r="B49" s="32" t="s">
        <v>54</v>
      </c>
      <c r="C49" s="37"/>
      <c r="D49" s="37"/>
      <c r="E49" s="40">
        <v>98</v>
      </c>
      <c r="F49" s="18"/>
      <c r="G49" s="37"/>
      <c r="H49" s="37"/>
    </row>
    <row r="50" spans="1:14" ht="27" customHeight="1">
      <c r="A50" s="143">
        <v>75</v>
      </c>
      <c r="B50" s="32" t="s">
        <v>97</v>
      </c>
      <c r="C50" s="37"/>
      <c r="D50" s="37"/>
      <c r="E50" s="40">
        <v>99</v>
      </c>
      <c r="F50" s="32"/>
      <c r="G50" s="37"/>
      <c r="H50" s="37"/>
      <c r="L50" s="36"/>
      <c r="M50" s="36"/>
      <c r="N50" s="36"/>
    </row>
    <row r="51" spans="1:14" ht="27" customHeight="1">
      <c r="A51" s="143">
        <v>76</v>
      </c>
      <c r="B51" s="32" t="s">
        <v>98</v>
      </c>
      <c r="C51" s="37"/>
      <c r="D51" s="37"/>
      <c r="E51" s="40">
        <v>100</v>
      </c>
      <c r="F51" s="32"/>
      <c r="G51" s="37"/>
      <c r="H51" s="37"/>
      <c r="L51" s="36"/>
      <c r="M51" s="36"/>
      <c r="N51" s="36"/>
    </row>
    <row r="52" spans="1:14" ht="27" customHeight="1">
      <c r="A52" s="40">
        <v>77</v>
      </c>
      <c r="B52" s="32" t="s">
        <v>81</v>
      </c>
      <c r="C52" s="37"/>
      <c r="D52" s="37"/>
      <c r="E52" s="51">
        <v>101</v>
      </c>
      <c r="F52" s="32"/>
      <c r="G52" s="37"/>
      <c r="H52" s="37"/>
      <c r="L52" s="36"/>
      <c r="M52" s="36"/>
      <c r="N52" s="36"/>
    </row>
    <row r="53" spans="1:14" ht="27" customHeight="1">
      <c r="A53" s="40">
        <v>78</v>
      </c>
      <c r="B53" s="32" t="s">
        <v>99</v>
      </c>
      <c r="C53" s="37"/>
      <c r="D53" s="37"/>
      <c r="E53" s="143">
        <v>103</v>
      </c>
      <c r="F53" s="32"/>
      <c r="G53" s="37"/>
      <c r="H53" s="37"/>
      <c r="L53" s="36"/>
      <c r="M53" s="36"/>
      <c r="N53" s="36"/>
    </row>
    <row r="54" spans="1:14" ht="27" customHeight="1">
      <c r="A54" s="40">
        <v>79</v>
      </c>
      <c r="B54" s="32" t="s">
        <v>84</v>
      </c>
      <c r="C54" s="37"/>
      <c r="D54" s="37"/>
      <c r="E54" s="143">
        <v>104</v>
      </c>
      <c r="F54" s="32"/>
      <c r="G54" s="37"/>
      <c r="H54" s="37"/>
      <c r="L54" s="36"/>
      <c r="M54" s="36"/>
      <c r="N54" s="36"/>
    </row>
    <row r="55" spans="1:14" ht="27" customHeight="1">
      <c r="A55" s="40">
        <v>80</v>
      </c>
      <c r="B55" s="32" t="s">
        <v>90</v>
      </c>
      <c r="C55" s="37"/>
      <c r="D55" s="37"/>
      <c r="E55" s="143">
        <v>105</v>
      </c>
      <c r="F55" s="35"/>
      <c r="G55" s="37"/>
      <c r="H55" s="37"/>
      <c r="L55" s="36"/>
      <c r="M55" s="36"/>
      <c r="N55" s="36"/>
    </row>
    <row r="56" spans="1:14" ht="27" customHeight="1">
      <c r="A56" s="40">
        <v>81</v>
      </c>
      <c r="B56" s="32" t="s">
        <v>83</v>
      </c>
      <c r="C56" s="37"/>
      <c r="D56" s="37"/>
      <c r="E56" s="143">
        <v>106</v>
      </c>
      <c r="F56" s="32"/>
      <c r="G56" s="37"/>
      <c r="H56" s="37"/>
      <c r="L56" s="36"/>
      <c r="M56" s="36"/>
      <c r="N56" s="36"/>
    </row>
    <row r="57" spans="1:14" ht="27" customHeight="1">
      <c r="A57" s="40">
        <v>82</v>
      </c>
      <c r="B57" s="32" t="s">
        <v>62</v>
      </c>
      <c r="C57" s="37"/>
      <c r="D57" s="37"/>
      <c r="E57" s="143">
        <v>107</v>
      </c>
      <c r="F57" s="32"/>
      <c r="G57" s="37"/>
      <c r="H57" s="37"/>
      <c r="L57" s="36"/>
      <c r="M57" s="36"/>
      <c r="N57" s="36"/>
    </row>
    <row r="58" spans="1:14" ht="27" customHeight="1">
      <c r="A58" s="40">
        <v>83</v>
      </c>
      <c r="B58" s="32" t="s">
        <v>91</v>
      </c>
      <c r="C58" s="37"/>
      <c r="D58" s="37"/>
      <c r="E58" s="143">
        <v>108</v>
      </c>
      <c r="F58" s="18"/>
      <c r="G58" s="37"/>
      <c r="H58" s="37"/>
      <c r="L58" s="36"/>
      <c r="M58" s="36"/>
      <c r="N58" s="36"/>
    </row>
    <row r="59" spans="1:14" ht="27" customHeight="1">
      <c r="A59" s="40">
        <v>84</v>
      </c>
      <c r="B59" s="32" t="s">
        <v>56</v>
      </c>
      <c r="C59" s="37"/>
      <c r="D59" s="37"/>
      <c r="E59" s="143">
        <v>109</v>
      </c>
      <c r="F59" s="32"/>
      <c r="G59" s="37"/>
      <c r="H59" s="37"/>
      <c r="L59" s="36"/>
      <c r="M59" s="199"/>
      <c r="N59" s="36"/>
    </row>
    <row r="60" spans="1:14" ht="27" customHeight="1">
      <c r="A60" s="40">
        <v>85</v>
      </c>
      <c r="B60" s="32" t="s">
        <v>101</v>
      </c>
      <c r="C60" s="37"/>
      <c r="D60" s="37"/>
      <c r="E60" s="40">
        <v>110</v>
      </c>
      <c r="F60" s="32"/>
      <c r="G60" s="37"/>
      <c r="H60" s="37"/>
      <c r="L60" s="36"/>
      <c r="M60" s="200"/>
      <c r="N60" s="36"/>
    </row>
    <row r="61" spans="1:14" ht="27" customHeight="1">
      <c r="A61" s="40">
        <v>86</v>
      </c>
      <c r="B61" s="32" t="s">
        <v>96</v>
      </c>
      <c r="C61" s="37"/>
      <c r="D61" s="37"/>
      <c r="E61" s="40">
        <v>111</v>
      </c>
      <c r="F61" s="18"/>
      <c r="G61" s="37"/>
      <c r="H61" s="37"/>
      <c r="L61" s="36"/>
      <c r="M61" s="201"/>
      <c r="N61" s="36"/>
    </row>
    <row r="62" spans="1:14" ht="27" customHeight="1">
      <c r="B62" s="146"/>
      <c r="C62" s="52"/>
      <c r="D62" s="52"/>
      <c r="F62" s="50"/>
      <c r="G62" s="52"/>
      <c r="H62" s="52"/>
      <c r="L62" s="36"/>
      <c r="M62" s="201"/>
      <c r="N62" s="36"/>
    </row>
    <row r="63" spans="1:14" ht="36" customHeight="1">
      <c r="A63"/>
      <c r="B63"/>
      <c r="E63"/>
      <c r="L63" s="36"/>
      <c r="M63" s="39"/>
      <c r="N63" s="36"/>
    </row>
    <row r="64" spans="1:14" ht="27" customHeight="1">
      <c r="A64"/>
      <c r="B64"/>
      <c r="C64" s="149"/>
      <c r="E64"/>
      <c r="L64" s="36"/>
      <c r="M64" s="36"/>
      <c r="N64" s="36"/>
    </row>
    <row r="65" spans="1:14" ht="27" customHeight="1">
      <c r="A65"/>
      <c r="B65" s="149"/>
      <c r="E65"/>
      <c r="L65" s="36"/>
      <c r="M65" s="36"/>
      <c r="N65" s="36"/>
    </row>
    <row r="66" spans="1:14" ht="27" customHeight="1">
      <c r="A66"/>
      <c r="B66"/>
      <c r="E66"/>
      <c r="L66" s="36"/>
      <c r="M66" s="36"/>
      <c r="N66" s="36"/>
    </row>
    <row r="67" spans="1:14" ht="27" customHeight="1">
      <c r="A67"/>
      <c r="B67"/>
      <c r="E67"/>
      <c r="L67" s="36"/>
      <c r="M67" s="36"/>
      <c r="N67" s="36"/>
    </row>
    <row r="68" spans="1:14" ht="27" customHeight="1">
      <c r="A68"/>
      <c r="B68"/>
      <c r="E68"/>
      <c r="L68" s="36"/>
      <c r="M68" s="36"/>
      <c r="N68" s="36"/>
    </row>
    <row r="69" spans="1:14" ht="27" customHeight="1">
      <c r="A69"/>
      <c r="B69"/>
      <c r="E69"/>
      <c r="L69" s="36"/>
      <c r="M69" s="36"/>
      <c r="N69" s="36"/>
    </row>
    <row r="70" spans="1:14" ht="27" customHeight="1">
      <c r="A70"/>
      <c r="B70"/>
      <c r="E70"/>
      <c r="L70" s="36"/>
      <c r="M70" s="36"/>
      <c r="N70" s="36"/>
    </row>
    <row r="71" spans="1:14" ht="27" customHeight="1">
      <c r="A71"/>
      <c r="B71"/>
      <c r="E71"/>
      <c r="L71" s="36"/>
      <c r="M71" s="36"/>
      <c r="N71" s="36"/>
    </row>
    <row r="72" spans="1:14" ht="27" customHeight="1">
      <c r="A72"/>
      <c r="B72"/>
      <c r="E72"/>
      <c r="L72" s="36"/>
      <c r="M72" s="36"/>
      <c r="N72" s="36"/>
    </row>
    <row r="73" spans="1:14" ht="27" customHeight="1">
      <c r="A73"/>
      <c r="B73"/>
      <c r="E73"/>
      <c r="L73" s="36"/>
      <c r="M73" s="36"/>
      <c r="N73" s="36"/>
    </row>
    <row r="74" spans="1:14" ht="27" customHeight="1">
      <c r="A74"/>
      <c r="B74"/>
      <c r="E74"/>
    </row>
    <row r="75" spans="1:14" ht="27" customHeight="1">
      <c r="A75"/>
      <c r="B75"/>
      <c r="E75"/>
    </row>
    <row r="76" spans="1:14" ht="27" customHeight="1">
      <c r="A76"/>
      <c r="B76"/>
      <c r="E76"/>
    </row>
    <row r="77" spans="1:14" ht="27" customHeight="1">
      <c r="A77"/>
      <c r="B77"/>
      <c r="E77"/>
    </row>
    <row r="78" spans="1:14" ht="27" customHeight="1">
      <c r="A78"/>
      <c r="B78"/>
      <c r="E78"/>
    </row>
    <row r="79" spans="1:14" ht="27" customHeight="1">
      <c r="A79"/>
      <c r="B79"/>
      <c r="E79"/>
    </row>
    <row r="80" spans="1:14" ht="27" customHeight="1">
      <c r="A80"/>
      <c r="B80"/>
      <c r="E80"/>
    </row>
    <row r="81" spans="1:5" ht="27" customHeight="1">
      <c r="A81"/>
      <c r="B81"/>
      <c r="E81"/>
    </row>
    <row r="82" spans="1:5" ht="27" customHeight="1">
      <c r="A82"/>
      <c r="B82"/>
      <c r="E82"/>
    </row>
    <row r="83" spans="1:5" ht="27" customHeight="1">
      <c r="A83"/>
      <c r="B83"/>
      <c r="E83"/>
    </row>
    <row r="84" spans="1:5" ht="27" customHeight="1">
      <c r="A84"/>
      <c r="B84"/>
      <c r="E84"/>
    </row>
    <row r="85" spans="1:5" ht="27" customHeight="1">
      <c r="A85"/>
      <c r="B85"/>
      <c r="E85"/>
    </row>
    <row r="86" spans="1:5" ht="27" customHeight="1">
      <c r="A86"/>
      <c r="B86"/>
      <c r="E86"/>
    </row>
    <row r="87" spans="1:5" ht="27" customHeight="1">
      <c r="A87"/>
      <c r="B87"/>
      <c r="E87"/>
    </row>
    <row r="88" spans="1:5" ht="27" customHeight="1">
      <c r="A88"/>
      <c r="B88"/>
      <c r="E88"/>
    </row>
    <row r="89" spans="1:5" ht="27" customHeight="1">
      <c r="A89"/>
      <c r="B89"/>
      <c r="E89"/>
    </row>
    <row r="90" spans="1:5" ht="27" customHeight="1">
      <c r="A90"/>
      <c r="B90"/>
      <c r="E90"/>
    </row>
    <row r="91" spans="1:5" ht="27" customHeight="1">
      <c r="A91"/>
      <c r="B91"/>
      <c r="E91"/>
    </row>
    <row r="92" spans="1:5" ht="27" customHeight="1">
      <c r="A92"/>
      <c r="B92"/>
      <c r="E92"/>
    </row>
    <row r="93" spans="1:5" ht="27" customHeight="1">
      <c r="A93"/>
      <c r="B93"/>
      <c r="E93"/>
    </row>
    <row r="94" spans="1:5" ht="27" customHeight="1">
      <c r="A94"/>
      <c r="B94"/>
      <c r="E94"/>
    </row>
    <row r="95" spans="1:5" ht="27" customHeight="1">
      <c r="A95"/>
      <c r="B95"/>
      <c r="E95"/>
    </row>
    <row r="96" spans="1:5" ht="27" customHeight="1">
      <c r="A96"/>
      <c r="B96"/>
      <c r="E96"/>
    </row>
    <row r="97" spans="1:5" ht="27" customHeight="1">
      <c r="A97"/>
      <c r="B97"/>
      <c r="E97"/>
    </row>
    <row r="98" spans="1:5" ht="27" customHeight="1">
      <c r="A98"/>
      <c r="B98"/>
      <c r="E98"/>
    </row>
    <row r="99" spans="1:5" ht="27" customHeight="1">
      <c r="A99"/>
      <c r="B99"/>
      <c r="E99"/>
    </row>
    <row r="100" spans="1:5" ht="27" customHeight="1">
      <c r="A100"/>
      <c r="B100"/>
      <c r="E100"/>
    </row>
    <row r="101" spans="1:5" ht="27" customHeight="1">
      <c r="A101"/>
      <c r="B101"/>
      <c r="E101"/>
    </row>
    <row r="102" spans="1:5" ht="27" customHeight="1">
      <c r="A102"/>
      <c r="B102"/>
      <c r="E102"/>
    </row>
    <row r="103" spans="1:5" ht="27" customHeight="1">
      <c r="A103"/>
      <c r="B103"/>
      <c r="E103"/>
    </row>
    <row r="104" spans="1:5" ht="27" customHeight="1">
      <c r="A104"/>
      <c r="B104"/>
      <c r="E104"/>
    </row>
    <row r="105" spans="1:5" ht="27" customHeight="1">
      <c r="A105"/>
      <c r="B105"/>
      <c r="E105"/>
    </row>
    <row r="106" spans="1:5" ht="27" customHeight="1">
      <c r="A106"/>
      <c r="B106"/>
      <c r="E106"/>
    </row>
    <row r="107" spans="1:5" ht="27" customHeight="1">
      <c r="A107"/>
      <c r="B107"/>
      <c r="E107"/>
    </row>
    <row r="108" spans="1:5" ht="27" customHeight="1">
      <c r="A108"/>
      <c r="B108"/>
      <c r="E108"/>
    </row>
    <row r="109" spans="1:5" ht="27" customHeight="1">
      <c r="A109"/>
      <c r="B109"/>
      <c r="E109"/>
    </row>
    <row r="110" spans="1:5" ht="27" customHeight="1">
      <c r="A110"/>
      <c r="B110"/>
      <c r="E110"/>
    </row>
    <row r="111" spans="1:5" ht="27" customHeight="1">
      <c r="A111"/>
      <c r="B111"/>
      <c r="E111"/>
    </row>
    <row r="112" spans="1:5" ht="27" customHeight="1">
      <c r="A112"/>
      <c r="B112"/>
      <c r="E112"/>
    </row>
    <row r="113" spans="1:5" ht="27" customHeight="1">
      <c r="A113"/>
      <c r="B113"/>
      <c r="E113"/>
    </row>
    <row r="114" spans="1:5" ht="27" customHeight="1">
      <c r="A114"/>
      <c r="B114"/>
      <c r="E114"/>
    </row>
    <row r="115" spans="1:5" ht="27" customHeight="1">
      <c r="A115"/>
      <c r="B115"/>
      <c r="E115"/>
    </row>
    <row r="116" spans="1:5" ht="27" customHeight="1">
      <c r="A116"/>
      <c r="B116"/>
      <c r="E116"/>
    </row>
    <row r="117" spans="1:5" ht="27" customHeight="1">
      <c r="A117"/>
      <c r="B117"/>
      <c r="E117"/>
    </row>
    <row r="118" spans="1:5" ht="27" customHeight="1">
      <c r="A118"/>
      <c r="B118"/>
      <c r="E118"/>
    </row>
    <row r="119" spans="1:5" ht="27" customHeight="1">
      <c r="A119"/>
      <c r="B119"/>
      <c r="E119"/>
    </row>
    <row r="120" spans="1:5" ht="27" customHeight="1">
      <c r="A120"/>
      <c r="B120"/>
      <c r="E120"/>
    </row>
    <row r="121" spans="1:5" ht="27" customHeight="1">
      <c r="A121"/>
      <c r="B121"/>
      <c r="E121"/>
    </row>
    <row r="122" spans="1:5" ht="27" customHeight="1">
      <c r="A122"/>
      <c r="B122"/>
      <c r="E122"/>
    </row>
    <row r="123" spans="1:5" ht="27" customHeight="1">
      <c r="A123"/>
      <c r="B123"/>
      <c r="E123"/>
    </row>
    <row r="124" spans="1:5" ht="27" customHeight="1">
      <c r="A124"/>
      <c r="B124"/>
      <c r="E124"/>
    </row>
    <row r="125" spans="1:5" ht="27" customHeight="1">
      <c r="A125"/>
      <c r="B125"/>
      <c r="E125"/>
    </row>
    <row r="126" spans="1:5" ht="27" customHeight="1">
      <c r="A126"/>
      <c r="B126"/>
      <c r="E126"/>
    </row>
    <row r="127" spans="1:5" ht="27" customHeight="1">
      <c r="A127"/>
      <c r="B127"/>
      <c r="E127"/>
    </row>
    <row r="128" spans="1:5" ht="27" customHeight="1">
      <c r="A128"/>
      <c r="B128"/>
      <c r="E128"/>
    </row>
    <row r="129" spans="1:5" ht="27" customHeight="1">
      <c r="A129"/>
      <c r="B129"/>
      <c r="E129"/>
    </row>
    <row r="130" spans="1:5" ht="27" customHeight="1">
      <c r="A130"/>
      <c r="B130"/>
      <c r="E130"/>
    </row>
    <row r="131" spans="1:5" ht="27" customHeight="1">
      <c r="A131"/>
      <c r="B131"/>
      <c r="E131"/>
    </row>
    <row r="132" spans="1:5" ht="27" customHeight="1">
      <c r="A132"/>
      <c r="B132"/>
      <c r="E132"/>
    </row>
    <row r="133" spans="1:5" ht="27" customHeight="1">
      <c r="A133"/>
      <c r="B133"/>
      <c r="E133"/>
    </row>
    <row r="134" spans="1:5" ht="27" customHeight="1">
      <c r="A134"/>
      <c r="B134"/>
      <c r="E134"/>
    </row>
    <row r="135" spans="1:5" ht="27" customHeight="1">
      <c r="A135"/>
      <c r="B135"/>
      <c r="E135"/>
    </row>
    <row r="136" spans="1:5" ht="27" customHeight="1">
      <c r="A136"/>
      <c r="B136"/>
      <c r="E136"/>
    </row>
    <row r="137" spans="1:5" ht="27" customHeight="1">
      <c r="A137"/>
      <c r="B137"/>
      <c r="E137"/>
    </row>
    <row r="138" spans="1:5" ht="27" customHeight="1">
      <c r="A138"/>
      <c r="B138"/>
      <c r="E138"/>
    </row>
    <row r="139" spans="1:5" ht="27" customHeight="1">
      <c r="A139"/>
      <c r="B139"/>
      <c r="E139"/>
    </row>
    <row r="140" spans="1:5" ht="27" customHeight="1">
      <c r="A140"/>
      <c r="B140"/>
      <c r="E140"/>
    </row>
    <row r="141" spans="1:5" ht="27" customHeight="1">
      <c r="A141"/>
      <c r="B141"/>
      <c r="E141"/>
    </row>
    <row r="142" spans="1:5" ht="27" customHeight="1">
      <c r="A142"/>
      <c r="B142"/>
      <c r="E142"/>
    </row>
    <row r="143" spans="1:5" ht="27" customHeight="1">
      <c r="A143"/>
      <c r="B143"/>
      <c r="E143"/>
    </row>
    <row r="144" spans="1:5" ht="27" customHeight="1">
      <c r="A144"/>
      <c r="B144"/>
      <c r="E144"/>
    </row>
    <row r="145" spans="1:5" ht="27" customHeight="1">
      <c r="A145"/>
      <c r="B145"/>
      <c r="E145"/>
    </row>
    <row r="146" spans="1:5" ht="27" customHeight="1">
      <c r="A146"/>
      <c r="B146"/>
      <c r="E146"/>
    </row>
    <row r="147" spans="1:5" ht="27" customHeight="1">
      <c r="A147"/>
      <c r="B147"/>
      <c r="E147"/>
    </row>
    <row r="148" spans="1:5" ht="27" customHeight="1">
      <c r="A148"/>
      <c r="B148"/>
      <c r="E148"/>
    </row>
    <row r="149" spans="1:5" ht="27" customHeight="1">
      <c r="A149"/>
      <c r="B149"/>
      <c r="E149"/>
    </row>
    <row r="150" spans="1:5" ht="27" customHeight="1">
      <c r="A150"/>
      <c r="B150"/>
      <c r="E150"/>
    </row>
    <row r="151" spans="1:5" ht="27" customHeight="1">
      <c r="A151"/>
      <c r="B151"/>
      <c r="E151"/>
    </row>
    <row r="152" spans="1:5" ht="27" customHeight="1">
      <c r="A152"/>
      <c r="B152"/>
      <c r="E152"/>
    </row>
    <row r="153" spans="1:5" ht="27" customHeight="1">
      <c r="A153"/>
      <c r="B153"/>
      <c r="E153"/>
    </row>
    <row r="154" spans="1:5" ht="27" customHeight="1">
      <c r="A154"/>
      <c r="B154"/>
      <c r="E154"/>
    </row>
    <row r="155" spans="1:5" ht="27" customHeight="1">
      <c r="A155"/>
      <c r="B155"/>
      <c r="E155"/>
    </row>
    <row r="156" spans="1:5" ht="27" customHeight="1">
      <c r="A156"/>
      <c r="B156"/>
      <c r="E156"/>
    </row>
    <row r="157" spans="1:5" ht="27" customHeight="1">
      <c r="A157"/>
      <c r="B157"/>
      <c r="E157"/>
    </row>
    <row r="158" spans="1:5" ht="27" customHeight="1">
      <c r="A158"/>
      <c r="B158"/>
      <c r="E158"/>
    </row>
    <row r="159" spans="1:5" ht="27" customHeight="1">
      <c r="A159"/>
      <c r="B159"/>
      <c r="E159"/>
    </row>
    <row r="160" spans="1:5" ht="27" customHeight="1">
      <c r="A160"/>
      <c r="B160"/>
      <c r="E160"/>
    </row>
    <row r="161" spans="1:5" ht="27" customHeight="1">
      <c r="A161"/>
      <c r="B161"/>
      <c r="E161"/>
    </row>
    <row r="162" spans="1:5" ht="27" customHeight="1">
      <c r="A162"/>
      <c r="B162"/>
      <c r="E162"/>
    </row>
    <row r="163" spans="1:5" ht="27" customHeight="1">
      <c r="A163"/>
      <c r="B163"/>
      <c r="E163"/>
    </row>
    <row r="164" spans="1:5" ht="27" customHeight="1">
      <c r="A164"/>
      <c r="B164"/>
      <c r="E164"/>
    </row>
    <row r="165" spans="1:5" ht="27" customHeight="1">
      <c r="A165"/>
      <c r="B165"/>
      <c r="E165"/>
    </row>
    <row r="166" spans="1:5" ht="27" customHeight="1">
      <c r="A166"/>
      <c r="B166"/>
      <c r="E166"/>
    </row>
    <row r="167" spans="1:5" ht="27" customHeight="1">
      <c r="A167"/>
      <c r="B167"/>
      <c r="E167"/>
    </row>
    <row r="168" spans="1:5" ht="27" customHeight="1">
      <c r="A168"/>
      <c r="B168"/>
      <c r="E168"/>
    </row>
    <row r="169" spans="1:5" ht="27" customHeight="1">
      <c r="A169"/>
      <c r="B169"/>
      <c r="E169"/>
    </row>
    <row r="170" spans="1:5" ht="27" customHeight="1">
      <c r="A170"/>
      <c r="B170"/>
      <c r="E170"/>
    </row>
    <row r="171" spans="1:5" ht="27" customHeight="1">
      <c r="A171"/>
      <c r="B171"/>
      <c r="E171"/>
    </row>
    <row r="172" spans="1:5" ht="27" customHeight="1">
      <c r="A172"/>
      <c r="B172"/>
      <c r="E172"/>
    </row>
    <row r="173" spans="1:5" ht="27" customHeight="1">
      <c r="A173"/>
      <c r="B173"/>
      <c r="E173"/>
    </row>
    <row r="174" spans="1:5" ht="27" customHeight="1">
      <c r="A174"/>
      <c r="B174"/>
      <c r="E174"/>
    </row>
    <row r="175" spans="1:5" ht="27" customHeight="1">
      <c r="A175"/>
      <c r="B175"/>
      <c r="E175"/>
    </row>
    <row r="176" spans="1:5" ht="27" customHeight="1">
      <c r="A176"/>
      <c r="B176"/>
      <c r="E176"/>
    </row>
    <row r="177" spans="1:5" ht="27" customHeight="1">
      <c r="A177"/>
      <c r="B177"/>
      <c r="E177"/>
    </row>
    <row r="178" spans="1:5" ht="27" customHeight="1">
      <c r="A178"/>
      <c r="B178"/>
      <c r="E178"/>
    </row>
    <row r="179" spans="1:5" ht="27" customHeight="1">
      <c r="A179"/>
      <c r="B179"/>
      <c r="E179"/>
    </row>
    <row r="180" spans="1:5" ht="27" customHeight="1">
      <c r="A180"/>
      <c r="B180"/>
      <c r="E180"/>
    </row>
    <row r="181" spans="1:5" ht="27" customHeight="1">
      <c r="A181"/>
      <c r="B181"/>
      <c r="E181"/>
    </row>
    <row r="182" spans="1:5" ht="27" customHeight="1">
      <c r="A182"/>
      <c r="B182"/>
      <c r="E182"/>
    </row>
    <row r="183" spans="1:5" ht="27" customHeight="1">
      <c r="A183"/>
      <c r="B183"/>
      <c r="E183"/>
    </row>
    <row r="184" spans="1:5" ht="27" customHeight="1">
      <c r="A184"/>
      <c r="B184"/>
      <c r="E184"/>
    </row>
    <row r="185" spans="1:5" ht="27" customHeight="1">
      <c r="A185"/>
      <c r="B185"/>
      <c r="E185"/>
    </row>
    <row r="186" spans="1:5" ht="27" customHeight="1">
      <c r="A186"/>
      <c r="B186"/>
      <c r="E186"/>
    </row>
    <row r="187" spans="1:5" ht="27" customHeight="1">
      <c r="A187"/>
      <c r="B187"/>
      <c r="E187"/>
    </row>
    <row r="188" spans="1:5" ht="27" customHeight="1">
      <c r="A188"/>
      <c r="B188"/>
      <c r="E188"/>
    </row>
    <row r="189" spans="1:5" ht="27" customHeight="1">
      <c r="A189"/>
      <c r="B189"/>
      <c r="E189"/>
    </row>
    <row r="190" spans="1:5" ht="27" customHeight="1">
      <c r="A190"/>
      <c r="B190"/>
      <c r="E190"/>
    </row>
    <row r="191" spans="1:5" ht="27" customHeight="1">
      <c r="A191"/>
      <c r="B191"/>
      <c r="E191"/>
    </row>
    <row r="192" spans="1:5" ht="27" customHeight="1">
      <c r="A192"/>
      <c r="B192"/>
      <c r="E192"/>
    </row>
    <row r="193" spans="1:5" ht="27" customHeight="1">
      <c r="A193"/>
      <c r="B193"/>
      <c r="E193"/>
    </row>
    <row r="194" spans="1:5" ht="27" customHeight="1">
      <c r="A194"/>
      <c r="B194"/>
      <c r="E194"/>
    </row>
    <row r="195" spans="1:5" ht="27" customHeight="1">
      <c r="A195"/>
      <c r="B195"/>
      <c r="E195"/>
    </row>
    <row r="196" spans="1:5" ht="27" customHeight="1">
      <c r="A196"/>
      <c r="B196"/>
      <c r="E196"/>
    </row>
    <row r="197" spans="1:5" ht="27" customHeight="1">
      <c r="A197"/>
      <c r="B197"/>
      <c r="E197"/>
    </row>
    <row r="198" spans="1:5" ht="27" customHeight="1">
      <c r="A198"/>
      <c r="B198"/>
      <c r="E198"/>
    </row>
    <row r="199" spans="1:5" ht="27" customHeight="1">
      <c r="A199"/>
      <c r="B199"/>
      <c r="E199"/>
    </row>
    <row r="200" spans="1:5" ht="27" customHeight="1">
      <c r="A200"/>
      <c r="B200"/>
      <c r="E200"/>
    </row>
    <row r="201" spans="1:5" ht="27" customHeight="1">
      <c r="A201"/>
      <c r="B201"/>
      <c r="E201"/>
    </row>
    <row r="202" spans="1:5" ht="27" customHeight="1">
      <c r="A202"/>
      <c r="B202"/>
      <c r="E202"/>
    </row>
    <row r="203" spans="1:5" ht="27" customHeight="1">
      <c r="A203"/>
      <c r="B203"/>
      <c r="E203"/>
    </row>
    <row r="204" spans="1:5" ht="27" customHeight="1">
      <c r="A204"/>
      <c r="B204"/>
      <c r="E204"/>
    </row>
    <row r="205" spans="1:5" ht="27" customHeight="1">
      <c r="A205"/>
      <c r="B205"/>
      <c r="E205"/>
    </row>
    <row r="206" spans="1:5" ht="27" customHeight="1">
      <c r="A206"/>
      <c r="B206"/>
      <c r="E206"/>
    </row>
    <row r="207" spans="1:5" ht="27" customHeight="1">
      <c r="A207"/>
      <c r="B207"/>
      <c r="E207"/>
    </row>
    <row r="208" spans="1:5" ht="27" customHeight="1">
      <c r="A208"/>
      <c r="B208"/>
      <c r="E208"/>
    </row>
    <row r="209" spans="1:5" ht="27" customHeight="1">
      <c r="A209"/>
      <c r="B209"/>
      <c r="E209"/>
    </row>
    <row r="210" spans="1:5" ht="27" customHeight="1">
      <c r="A210"/>
      <c r="B210"/>
      <c r="E210"/>
    </row>
    <row r="211" spans="1:5" ht="27" customHeight="1">
      <c r="A211"/>
      <c r="B211"/>
      <c r="E211"/>
    </row>
    <row r="212" spans="1:5" ht="27" customHeight="1">
      <c r="A212"/>
      <c r="B212"/>
      <c r="E212"/>
    </row>
    <row r="213" spans="1:5" ht="27" customHeight="1">
      <c r="A213"/>
      <c r="B213"/>
      <c r="E213"/>
    </row>
    <row r="214" spans="1:5" ht="27" customHeight="1">
      <c r="A214"/>
      <c r="B214"/>
      <c r="E214"/>
    </row>
    <row r="215" spans="1:5" ht="27" customHeight="1">
      <c r="A215"/>
      <c r="B215"/>
      <c r="E215"/>
    </row>
    <row r="216" spans="1:5" ht="27" customHeight="1">
      <c r="A216"/>
      <c r="B216"/>
      <c r="E216"/>
    </row>
    <row r="217" spans="1:5" ht="27" customHeight="1">
      <c r="A217"/>
      <c r="B217"/>
      <c r="E217"/>
    </row>
    <row r="218" spans="1:5" ht="27" customHeight="1">
      <c r="A218"/>
      <c r="B218"/>
      <c r="E218"/>
    </row>
    <row r="219" spans="1:5" ht="27" customHeight="1">
      <c r="A219"/>
      <c r="B219"/>
      <c r="E219"/>
    </row>
    <row r="220" spans="1:5" ht="27" customHeight="1">
      <c r="A220"/>
      <c r="B220"/>
      <c r="E220"/>
    </row>
    <row r="221" spans="1:5" ht="27" customHeight="1">
      <c r="A221"/>
      <c r="B221"/>
      <c r="E221"/>
    </row>
    <row r="222" spans="1:5" ht="27" customHeight="1">
      <c r="A222"/>
      <c r="B222"/>
      <c r="E222"/>
    </row>
    <row r="223" spans="1:5" ht="27" customHeight="1">
      <c r="A223"/>
      <c r="B223"/>
      <c r="E223"/>
    </row>
    <row r="224" spans="1:5" ht="27" customHeight="1">
      <c r="A224"/>
      <c r="B224"/>
      <c r="E224"/>
    </row>
    <row r="225" spans="1:5" ht="27" customHeight="1">
      <c r="A225"/>
      <c r="B225"/>
      <c r="E225"/>
    </row>
    <row r="226" spans="1:5" ht="27" customHeight="1">
      <c r="A226"/>
      <c r="B226"/>
      <c r="E226"/>
    </row>
    <row r="227" spans="1:5" ht="27" customHeight="1">
      <c r="A227"/>
      <c r="B227"/>
      <c r="E227"/>
    </row>
    <row r="228" spans="1:5" ht="27" customHeight="1">
      <c r="A228"/>
      <c r="B228"/>
      <c r="E228"/>
    </row>
    <row r="229" spans="1:5" ht="27" customHeight="1">
      <c r="A229"/>
      <c r="B229"/>
      <c r="E229"/>
    </row>
    <row r="230" spans="1:5" ht="27" customHeight="1">
      <c r="A230"/>
      <c r="B230"/>
      <c r="E230"/>
    </row>
    <row r="231" spans="1:5" ht="27" customHeight="1">
      <c r="A231"/>
      <c r="B231"/>
      <c r="E231"/>
    </row>
    <row r="232" spans="1:5" ht="27" customHeight="1">
      <c r="A232"/>
      <c r="B232"/>
      <c r="E232"/>
    </row>
    <row r="233" spans="1:5" ht="27" customHeight="1">
      <c r="A233"/>
      <c r="B233"/>
      <c r="E233"/>
    </row>
    <row r="234" spans="1:5" ht="27" customHeight="1">
      <c r="A234"/>
      <c r="B234"/>
      <c r="E234"/>
    </row>
    <row r="235" spans="1:5" ht="27" customHeight="1">
      <c r="A235"/>
      <c r="B235"/>
      <c r="E235"/>
    </row>
    <row r="236" spans="1:5" ht="27" customHeight="1">
      <c r="A236"/>
      <c r="B236"/>
      <c r="E236"/>
    </row>
    <row r="237" spans="1:5" ht="27" customHeight="1">
      <c r="A237"/>
      <c r="B237"/>
      <c r="E237"/>
    </row>
    <row r="238" spans="1:5" ht="27" customHeight="1">
      <c r="A238"/>
      <c r="B238"/>
      <c r="E238"/>
    </row>
    <row r="239" spans="1:5" ht="27" customHeight="1">
      <c r="A239"/>
      <c r="B239"/>
      <c r="E239"/>
    </row>
    <row r="240" spans="1:5" ht="27" customHeight="1">
      <c r="A240"/>
      <c r="B240"/>
      <c r="E240"/>
    </row>
    <row r="241" spans="1:5" ht="27" customHeight="1">
      <c r="A241"/>
      <c r="B241"/>
      <c r="E241"/>
    </row>
    <row r="242" spans="1:5" ht="27" customHeight="1">
      <c r="A242"/>
      <c r="B242"/>
      <c r="E242"/>
    </row>
    <row r="243" spans="1:5" ht="27" customHeight="1">
      <c r="A243"/>
      <c r="B243"/>
      <c r="E243"/>
    </row>
    <row r="244" spans="1:5" ht="27" customHeight="1">
      <c r="A244"/>
      <c r="B244"/>
      <c r="E244"/>
    </row>
    <row r="245" spans="1:5" ht="27" customHeight="1">
      <c r="A245"/>
      <c r="B245"/>
      <c r="E245"/>
    </row>
    <row r="246" spans="1:5" ht="27" customHeight="1">
      <c r="A246"/>
      <c r="B246"/>
      <c r="E246"/>
    </row>
    <row r="247" spans="1:5" ht="27" customHeight="1">
      <c r="A247"/>
      <c r="B247"/>
      <c r="E247"/>
    </row>
    <row r="248" spans="1:5" ht="27" customHeight="1">
      <c r="A248"/>
      <c r="B248"/>
      <c r="E248"/>
    </row>
    <row r="249" spans="1:5" ht="27" customHeight="1">
      <c r="A249"/>
      <c r="B249"/>
      <c r="E249"/>
    </row>
    <row r="250" spans="1:5" ht="27" customHeight="1">
      <c r="A250"/>
      <c r="B250"/>
      <c r="E250"/>
    </row>
    <row r="251" spans="1:5" ht="27" customHeight="1">
      <c r="A251"/>
      <c r="B251"/>
      <c r="E251"/>
    </row>
    <row r="252" spans="1:5" ht="27" customHeight="1">
      <c r="A252"/>
      <c r="B252"/>
      <c r="E252"/>
    </row>
    <row r="253" spans="1:5" ht="27" customHeight="1">
      <c r="A253"/>
      <c r="B253"/>
      <c r="E253"/>
    </row>
    <row r="254" spans="1:5" ht="27" customHeight="1">
      <c r="A254"/>
      <c r="B254"/>
      <c r="E254"/>
    </row>
    <row r="255" spans="1:5" ht="27" customHeight="1">
      <c r="A255"/>
      <c r="B255"/>
      <c r="E255"/>
    </row>
    <row r="256" spans="1:5" ht="27" customHeight="1">
      <c r="A256"/>
      <c r="B256"/>
      <c r="E256"/>
    </row>
    <row r="257" spans="1:5" ht="27" customHeight="1">
      <c r="A257"/>
      <c r="B257"/>
      <c r="E257"/>
    </row>
    <row r="258" spans="1:5" ht="27" customHeight="1">
      <c r="A258"/>
      <c r="B258"/>
      <c r="E258"/>
    </row>
    <row r="259" spans="1:5" ht="27" customHeight="1">
      <c r="A259"/>
      <c r="B259"/>
      <c r="E259"/>
    </row>
    <row r="260" spans="1:5" ht="27" customHeight="1">
      <c r="A260"/>
      <c r="B260"/>
      <c r="E260"/>
    </row>
    <row r="261" spans="1:5" ht="27" customHeight="1">
      <c r="A261"/>
      <c r="B261"/>
      <c r="E261"/>
    </row>
    <row r="262" spans="1:5" ht="27" customHeight="1">
      <c r="A262"/>
      <c r="B262"/>
      <c r="E262"/>
    </row>
    <row r="263" spans="1:5" ht="27" customHeight="1">
      <c r="A263"/>
      <c r="B263"/>
      <c r="E263"/>
    </row>
    <row r="264" spans="1:5" ht="27" customHeight="1">
      <c r="A264"/>
      <c r="B264"/>
      <c r="E264"/>
    </row>
    <row r="265" spans="1:5" ht="27" customHeight="1">
      <c r="A265"/>
      <c r="B265"/>
      <c r="E265"/>
    </row>
    <row r="266" spans="1:5" ht="27" customHeight="1">
      <c r="A266"/>
      <c r="B266"/>
      <c r="E266"/>
    </row>
    <row r="267" spans="1:5" ht="27" customHeight="1">
      <c r="A267"/>
      <c r="B267"/>
      <c r="E267"/>
    </row>
    <row r="268" spans="1:5" ht="27" customHeight="1">
      <c r="A268"/>
      <c r="B268"/>
      <c r="E268"/>
    </row>
    <row r="269" spans="1:5" ht="27" customHeight="1">
      <c r="A269"/>
      <c r="B269"/>
      <c r="E269"/>
    </row>
    <row r="270" spans="1:5" ht="27" customHeight="1">
      <c r="A270"/>
      <c r="B270"/>
      <c r="E270"/>
    </row>
    <row r="271" spans="1:5" ht="27" customHeight="1">
      <c r="A271"/>
      <c r="B271"/>
      <c r="E271"/>
    </row>
    <row r="272" spans="1:5" ht="27" customHeight="1">
      <c r="A272"/>
      <c r="B272"/>
      <c r="E272"/>
    </row>
    <row r="273" spans="1:5" ht="27" customHeight="1">
      <c r="A273"/>
      <c r="B273"/>
      <c r="E273"/>
    </row>
    <row r="274" spans="1:5" ht="27" customHeight="1">
      <c r="A274"/>
      <c r="B274"/>
      <c r="E274"/>
    </row>
    <row r="275" spans="1:5" ht="27" customHeight="1">
      <c r="A275"/>
      <c r="B275"/>
      <c r="E275"/>
    </row>
    <row r="276" spans="1:5" ht="27" customHeight="1">
      <c r="A276"/>
      <c r="B276"/>
      <c r="E276"/>
    </row>
    <row r="277" spans="1:5" ht="27" customHeight="1">
      <c r="A277"/>
      <c r="B277"/>
      <c r="E277"/>
    </row>
    <row r="278" spans="1:5" ht="27" customHeight="1">
      <c r="A278"/>
      <c r="B278"/>
      <c r="E278"/>
    </row>
    <row r="279" spans="1:5" ht="27" customHeight="1">
      <c r="A279"/>
      <c r="B279"/>
      <c r="E279"/>
    </row>
    <row r="280" spans="1:5" ht="27" customHeight="1">
      <c r="A280"/>
      <c r="B280"/>
      <c r="E280"/>
    </row>
    <row r="281" spans="1:5" ht="27" customHeight="1">
      <c r="A281"/>
      <c r="B281"/>
      <c r="E281"/>
    </row>
    <row r="282" spans="1:5" ht="27" customHeight="1">
      <c r="A282"/>
      <c r="B282"/>
      <c r="E282"/>
    </row>
    <row r="283" spans="1:5" ht="27" customHeight="1">
      <c r="A283"/>
      <c r="B283"/>
      <c r="E283"/>
    </row>
    <row r="284" spans="1:5" ht="27" customHeight="1">
      <c r="A284"/>
      <c r="B284"/>
      <c r="E284"/>
    </row>
    <row r="285" spans="1:5" ht="27" customHeight="1">
      <c r="A285"/>
      <c r="B285"/>
      <c r="E285"/>
    </row>
    <row r="286" spans="1:5" ht="27" customHeight="1">
      <c r="A286"/>
      <c r="B286"/>
      <c r="E286"/>
    </row>
    <row r="287" spans="1:5" ht="27" customHeight="1">
      <c r="A287"/>
      <c r="B287"/>
      <c r="E287"/>
    </row>
    <row r="288" spans="1:5" ht="27" customHeight="1">
      <c r="A288"/>
      <c r="B288"/>
      <c r="E288"/>
    </row>
    <row r="289" spans="1:5" ht="27" customHeight="1">
      <c r="A289"/>
      <c r="B289"/>
      <c r="E289"/>
    </row>
    <row r="290" spans="1:5" ht="27" customHeight="1">
      <c r="A290"/>
      <c r="B290"/>
      <c r="E290"/>
    </row>
    <row r="291" spans="1:5" ht="27" customHeight="1">
      <c r="A291"/>
      <c r="B291"/>
      <c r="E291"/>
    </row>
    <row r="292" spans="1:5" ht="27" customHeight="1">
      <c r="A292"/>
      <c r="B292"/>
      <c r="E292"/>
    </row>
    <row r="293" spans="1:5" ht="27" customHeight="1">
      <c r="A293"/>
      <c r="B293"/>
      <c r="E293"/>
    </row>
    <row r="294" spans="1:5" ht="27" customHeight="1">
      <c r="A294"/>
      <c r="B294"/>
      <c r="E294"/>
    </row>
    <row r="295" spans="1:5" ht="27" customHeight="1">
      <c r="A295"/>
      <c r="B295"/>
      <c r="E295"/>
    </row>
    <row r="296" spans="1:5" ht="27" customHeight="1">
      <c r="A296"/>
      <c r="B296"/>
      <c r="E296"/>
    </row>
    <row r="297" spans="1:5" ht="27" customHeight="1">
      <c r="A297"/>
      <c r="B297"/>
      <c r="E297"/>
    </row>
    <row r="298" spans="1:5" ht="27" customHeight="1">
      <c r="A298"/>
      <c r="B298"/>
      <c r="E298"/>
    </row>
    <row r="299" spans="1:5" ht="27" customHeight="1">
      <c r="A299"/>
      <c r="B299"/>
      <c r="E299"/>
    </row>
    <row r="300" spans="1:5" ht="27" customHeight="1">
      <c r="A300"/>
      <c r="B300"/>
      <c r="E300"/>
    </row>
    <row r="301" spans="1:5" ht="27" customHeight="1">
      <c r="A301"/>
      <c r="B301"/>
      <c r="E301"/>
    </row>
    <row r="302" spans="1:5" ht="27" customHeight="1">
      <c r="A302"/>
      <c r="B302"/>
      <c r="E302"/>
    </row>
    <row r="303" spans="1:5" ht="27" customHeight="1">
      <c r="A303"/>
      <c r="B303"/>
      <c r="E303"/>
    </row>
    <row r="304" spans="1:5" ht="27" customHeight="1">
      <c r="A304"/>
      <c r="B304"/>
      <c r="E304"/>
    </row>
    <row r="305" spans="1:5" ht="27" customHeight="1">
      <c r="A305"/>
      <c r="B305"/>
      <c r="E305"/>
    </row>
    <row r="306" spans="1:5" ht="27" customHeight="1">
      <c r="A306"/>
      <c r="B306"/>
      <c r="E306"/>
    </row>
    <row r="307" spans="1:5" ht="27" customHeight="1">
      <c r="A307"/>
      <c r="B307"/>
      <c r="E307"/>
    </row>
    <row r="308" spans="1:5" ht="27" customHeight="1">
      <c r="A308"/>
      <c r="B308"/>
      <c r="E308"/>
    </row>
    <row r="309" spans="1:5" ht="27" customHeight="1">
      <c r="A309"/>
      <c r="B309"/>
      <c r="E309"/>
    </row>
    <row r="310" spans="1:5" ht="27" customHeight="1">
      <c r="A310"/>
      <c r="B310"/>
      <c r="E310"/>
    </row>
    <row r="311" spans="1:5" ht="27" customHeight="1">
      <c r="A311"/>
      <c r="B311"/>
      <c r="E311"/>
    </row>
    <row r="312" spans="1:5" ht="27" customHeight="1">
      <c r="A312"/>
      <c r="B312"/>
      <c r="E312"/>
    </row>
    <row r="313" spans="1:5" ht="27" customHeight="1">
      <c r="A313"/>
      <c r="B313"/>
      <c r="E313"/>
    </row>
    <row r="314" spans="1:5" ht="27" customHeight="1">
      <c r="A314"/>
      <c r="B314"/>
      <c r="E314"/>
    </row>
    <row r="315" spans="1:5" ht="27" customHeight="1">
      <c r="A315"/>
      <c r="B315"/>
      <c r="E315"/>
    </row>
    <row r="316" spans="1:5" ht="27" customHeight="1">
      <c r="A316"/>
      <c r="B316"/>
      <c r="E316"/>
    </row>
    <row r="317" spans="1:5" ht="27" customHeight="1">
      <c r="A317"/>
      <c r="B317"/>
      <c r="E317"/>
    </row>
    <row r="318" spans="1:5" ht="27" customHeight="1">
      <c r="A318"/>
      <c r="B318"/>
      <c r="E318"/>
    </row>
    <row r="319" spans="1:5" ht="27" customHeight="1">
      <c r="A319"/>
      <c r="B319"/>
      <c r="E319"/>
    </row>
    <row r="320" spans="1:5" ht="27" customHeight="1">
      <c r="A320"/>
      <c r="B320"/>
      <c r="E320"/>
    </row>
    <row r="321" spans="1:5" ht="27" customHeight="1">
      <c r="A321"/>
      <c r="B321"/>
      <c r="E321"/>
    </row>
    <row r="322" spans="1:5" ht="27" customHeight="1">
      <c r="A322"/>
      <c r="B322"/>
      <c r="E322"/>
    </row>
    <row r="323" spans="1:5" ht="27" customHeight="1">
      <c r="A323"/>
      <c r="B323"/>
      <c r="E323"/>
    </row>
    <row r="324" spans="1:5" ht="27" customHeight="1">
      <c r="A324"/>
      <c r="B324"/>
      <c r="E324"/>
    </row>
    <row r="325" spans="1:5" ht="27" customHeight="1">
      <c r="A325"/>
      <c r="B325"/>
      <c r="E325"/>
    </row>
    <row r="326" spans="1:5" ht="27" customHeight="1">
      <c r="A326"/>
      <c r="B326"/>
      <c r="E326"/>
    </row>
    <row r="327" spans="1:5" ht="27" customHeight="1">
      <c r="A327"/>
      <c r="B327"/>
      <c r="E327"/>
    </row>
    <row r="328" spans="1:5" ht="27" customHeight="1">
      <c r="A328"/>
      <c r="B328"/>
      <c r="E328"/>
    </row>
    <row r="329" spans="1:5" ht="27" customHeight="1">
      <c r="A329"/>
      <c r="B329"/>
      <c r="E329"/>
    </row>
    <row r="330" spans="1:5" ht="27" customHeight="1">
      <c r="A330"/>
      <c r="B330"/>
      <c r="E330"/>
    </row>
    <row r="331" spans="1:5" ht="27" customHeight="1">
      <c r="A331"/>
      <c r="B331"/>
      <c r="E331"/>
    </row>
    <row r="332" spans="1:5" ht="27" customHeight="1">
      <c r="A332"/>
      <c r="B332"/>
      <c r="E332"/>
    </row>
    <row r="333" spans="1:5" ht="27" customHeight="1">
      <c r="A333"/>
      <c r="B333"/>
      <c r="E333"/>
    </row>
    <row r="334" spans="1:5" ht="27" customHeight="1">
      <c r="A334"/>
      <c r="B334"/>
      <c r="E334"/>
    </row>
    <row r="335" spans="1:5" ht="27" customHeight="1">
      <c r="A335"/>
      <c r="B335"/>
      <c r="E335"/>
    </row>
    <row r="336" spans="1:5" ht="27" customHeight="1">
      <c r="A336"/>
      <c r="B336"/>
      <c r="E336"/>
    </row>
    <row r="337" spans="1:5" ht="27" customHeight="1">
      <c r="A337"/>
      <c r="B337"/>
      <c r="E337"/>
    </row>
    <row r="338" spans="1:5" ht="27" customHeight="1">
      <c r="A338"/>
      <c r="B338"/>
      <c r="E338"/>
    </row>
    <row r="339" spans="1:5" ht="27" customHeight="1">
      <c r="A339"/>
      <c r="B339"/>
      <c r="E339"/>
    </row>
    <row r="340" spans="1:5" ht="27" customHeight="1">
      <c r="A340"/>
      <c r="B340"/>
      <c r="E340"/>
    </row>
    <row r="341" spans="1:5" ht="27" customHeight="1">
      <c r="A341"/>
      <c r="B341"/>
      <c r="E341"/>
    </row>
    <row r="342" spans="1:5" ht="27" customHeight="1">
      <c r="A342"/>
      <c r="B342"/>
      <c r="E342"/>
    </row>
    <row r="343" spans="1:5" ht="27" customHeight="1">
      <c r="A343"/>
      <c r="B343"/>
      <c r="E343"/>
    </row>
    <row r="344" spans="1:5" ht="27" customHeight="1">
      <c r="A344"/>
      <c r="B344"/>
      <c r="E344"/>
    </row>
    <row r="345" spans="1:5" ht="27" customHeight="1">
      <c r="A345"/>
      <c r="B345"/>
      <c r="E345"/>
    </row>
    <row r="346" spans="1:5" ht="27" customHeight="1">
      <c r="A346"/>
      <c r="B346"/>
      <c r="E346"/>
    </row>
    <row r="347" spans="1:5" ht="27" customHeight="1">
      <c r="A347"/>
      <c r="B347"/>
      <c r="E347"/>
    </row>
    <row r="348" spans="1:5" ht="27" customHeight="1">
      <c r="A348"/>
      <c r="B348"/>
      <c r="E348"/>
    </row>
    <row r="349" spans="1:5" ht="27" customHeight="1">
      <c r="A349"/>
      <c r="B349"/>
      <c r="E349"/>
    </row>
    <row r="350" spans="1:5" ht="27" customHeight="1">
      <c r="A350"/>
      <c r="B350"/>
      <c r="E350"/>
    </row>
    <row r="351" spans="1:5" ht="27" customHeight="1">
      <c r="A351"/>
      <c r="B351"/>
      <c r="E351"/>
    </row>
    <row r="352" spans="1:5" ht="27" customHeight="1">
      <c r="A352"/>
      <c r="B352"/>
      <c r="E352"/>
    </row>
    <row r="353" spans="1:5" ht="27" customHeight="1">
      <c r="A353"/>
      <c r="B353"/>
      <c r="E353"/>
    </row>
    <row r="354" spans="1:5" ht="27" customHeight="1">
      <c r="A354"/>
      <c r="B354"/>
      <c r="E354"/>
    </row>
    <row r="355" spans="1:5" ht="27" customHeight="1">
      <c r="A355"/>
      <c r="B355"/>
      <c r="E355"/>
    </row>
    <row r="356" spans="1:5" ht="27" customHeight="1">
      <c r="A356"/>
      <c r="B356"/>
      <c r="E356"/>
    </row>
    <row r="357" spans="1:5" ht="27" customHeight="1">
      <c r="A357"/>
      <c r="B357"/>
      <c r="E357"/>
    </row>
    <row r="358" spans="1:5" ht="27" customHeight="1">
      <c r="A358"/>
      <c r="B358"/>
      <c r="E358"/>
    </row>
    <row r="359" spans="1:5" ht="27" customHeight="1">
      <c r="A359"/>
      <c r="B359"/>
      <c r="E359"/>
    </row>
    <row r="360" spans="1:5" ht="27" customHeight="1">
      <c r="A360"/>
      <c r="B360"/>
      <c r="E360"/>
    </row>
    <row r="361" spans="1:5" ht="27" customHeight="1">
      <c r="A361"/>
      <c r="B361"/>
      <c r="E361"/>
    </row>
    <row r="362" spans="1:5" ht="27" customHeight="1">
      <c r="A362"/>
      <c r="B362"/>
      <c r="E362"/>
    </row>
    <row r="363" spans="1:5" ht="27" customHeight="1">
      <c r="A363"/>
      <c r="B363"/>
      <c r="E363"/>
    </row>
    <row r="364" spans="1:5" ht="27" customHeight="1">
      <c r="A364"/>
      <c r="B364"/>
      <c r="E364"/>
    </row>
    <row r="365" spans="1:5" ht="27" customHeight="1">
      <c r="A365"/>
      <c r="B365"/>
      <c r="E365"/>
    </row>
    <row r="366" spans="1:5" ht="27" customHeight="1">
      <c r="A366"/>
      <c r="B366"/>
      <c r="E366"/>
    </row>
    <row r="367" spans="1:5" ht="27" customHeight="1">
      <c r="A367"/>
      <c r="B367"/>
      <c r="E367"/>
    </row>
    <row r="368" spans="1:5" ht="27" customHeight="1">
      <c r="A368"/>
      <c r="B368"/>
      <c r="E368"/>
    </row>
    <row r="369" spans="1:5" ht="27" customHeight="1">
      <c r="A369"/>
      <c r="B369"/>
      <c r="E369"/>
    </row>
    <row r="370" spans="1:5" ht="27" customHeight="1">
      <c r="A370"/>
      <c r="B370"/>
      <c r="E370"/>
    </row>
    <row r="371" spans="1:5" ht="27" customHeight="1">
      <c r="A371"/>
      <c r="B371"/>
      <c r="E371"/>
    </row>
    <row r="372" spans="1:5" ht="27" customHeight="1">
      <c r="A372"/>
      <c r="B372"/>
      <c r="E372"/>
    </row>
    <row r="373" spans="1:5" ht="27" customHeight="1">
      <c r="A373"/>
      <c r="B373"/>
      <c r="E373"/>
    </row>
    <row r="374" spans="1:5" ht="27" customHeight="1">
      <c r="A374"/>
      <c r="B374"/>
      <c r="E374"/>
    </row>
    <row r="375" spans="1:5" ht="27" customHeight="1">
      <c r="A375"/>
      <c r="B375"/>
      <c r="E375"/>
    </row>
    <row r="376" spans="1:5" ht="27" customHeight="1">
      <c r="A376"/>
      <c r="B376"/>
      <c r="E376"/>
    </row>
    <row r="377" spans="1:5" ht="27" customHeight="1">
      <c r="A377"/>
      <c r="B377"/>
      <c r="E377"/>
    </row>
    <row r="378" spans="1:5" ht="27" customHeight="1">
      <c r="A378"/>
      <c r="B378"/>
      <c r="E378"/>
    </row>
    <row r="379" spans="1:5" ht="27" customHeight="1">
      <c r="A379"/>
      <c r="B379"/>
      <c r="E379"/>
    </row>
    <row r="380" spans="1:5" ht="27" customHeight="1">
      <c r="A380"/>
      <c r="B380"/>
      <c r="E380"/>
    </row>
    <row r="381" spans="1:5" ht="27" customHeight="1">
      <c r="A381"/>
      <c r="B381"/>
      <c r="E381"/>
    </row>
    <row r="382" spans="1:5" ht="27" customHeight="1">
      <c r="A382"/>
      <c r="B382"/>
      <c r="E382"/>
    </row>
    <row r="383" spans="1:5" ht="27" customHeight="1">
      <c r="A383"/>
      <c r="B383"/>
      <c r="E383"/>
    </row>
    <row r="384" spans="1:5" ht="27" customHeight="1">
      <c r="A384"/>
      <c r="B384"/>
      <c r="E384"/>
    </row>
    <row r="385" spans="1:5" ht="27" customHeight="1">
      <c r="A385"/>
      <c r="B385"/>
      <c r="E385"/>
    </row>
    <row r="386" spans="1:5" ht="27" customHeight="1">
      <c r="A386"/>
      <c r="B386"/>
      <c r="E386"/>
    </row>
    <row r="387" spans="1:5" ht="27" customHeight="1">
      <c r="A387"/>
      <c r="B387"/>
      <c r="E387"/>
    </row>
    <row r="388" spans="1:5" ht="27" customHeight="1">
      <c r="A388"/>
      <c r="B388"/>
      <c r="E388"/>
    </row>
    <row r="389" spans="1:5" ht="27" customHeight="1">
      <c r="A389"/>
      <c r="B389"/>
      <c r="E389"/>
    </row>
    <row r="390" spans="1:5" ht="27" customHeight="1">
      <c r="A390"/>
      <c r="B390"/>
      <c r="E390"/>
    </row>
    <row r="391" spans="1:5" ht="27" customHeight="1">
      <c r="A391"/>
      <c r="B391"/>
      <c r="E391"/>
    </row>
    <row r="392" spans="1:5" ht="27" customHeight="1">
      <c r="A392"/>
      <c r="B392"/>
      <c r="E392"/>
    </row>
    <row r="393" spans="1:5" ht="27" customHeight="1">
      <c r="A393"/>
      <c r="B393"/>
      <c r="E393"/>
    </row>
    <row r="394" spans="1:5" ht="27" customHeight="1">
      <c r="A394"/>
      <c r="B394"/>
      <c r="E394"/>
    </row>
    <row r="395" spans="1:5" ht="27" customHeight="1">
      <c r="A395"/>
      <c r="B395"/>
      <c r="E395"/>
    </row>
    <row r="396" spans="1:5" ht="27" customHeight="1">
      <c r="A396"/>
      <c r="B396"/>
      <c r="E396"/>
    </row>
    <row r="397" spans="1:5" ht="27" customHeight="1">
      <c r="A397"/>
      <c r="B397"/>
      <c r="E397"/>
    </row>
    <row r="398" spans="1:5" ht="27" customHeight="1">
      <c r="A398"/>
      <c r="B398"/>
      <c r="E398"/>
    </row>
    <row r="399" spans="1:5" ht="27" customHeight="1">
      <c r="A399"/>
      <c r="B399"/>
      <c r="E399"/>
    </row>
    <row r="400" spans="1:5" ht="27" customHeight="1">
      <c r="A400"/>
      <c r="B400"/>
      <c r="E400"/>
    </row>
    <row r="401" spans="1:5" ht="27" customHeight="1">
      <c r="A401"/>
      <c r="B401"/>
      <c r="E401"/>
    </row>
    <row r="402" spans="1:5" ht="27" customHeight="1">
      <c r="A402"/>
      <c r="B402"/>
      <c r="E402"/>
    </row>
    <row r="403" spans="1:5" ht="27" customHeight="1">
      <c r="A403"/>
      <c r="B403"/>
      <c r="E403"/>
    </row>
    <row r="404" spans="1:5" ht="27" customHeight="1">
      <c r="A404"/>
      <c r="B404"/>
      <c r="E404"/>
    </row>
    <row r="405" spans="1:5" ht="27" customHeight="1">
      <c r="A405"/>
      <c r="B405"/>
      <c r="E405"/>
    </row>
    <row r="406" spans="1:5" ht="27" customHeight="1">
      <c r="A406"/>
      <c r="B406"/>
      <c r="E406"/>
    </row>
    <row r="407" spans="1:5" ht="27" customHeight="1">
      <c r="A407"/>
      <c r="B407"/>
      <c r="E407"/>
    </row>
    <row r="408" spans="1:5" ht="27" customHeight="1">
      <c r="A408"/>
      <c r="B408"/>
      <c r="E408"/>
    </row>
    <row r="409" spans="1:5" ht="27" customHeight="1">
      <c r="A409"/>
      <c r="B409"/>
      <c r="E409"/>
    </row>
    <row r="410" spans="1:5" ht="27" customHeight="1">
      <c r="A410"/>
      <c r="B410"/>
      <c r="E410"/>
    </row>
    <row r="411" spans="1:5" ht="27" customHeight="1">
      <c r="A411"/>
      <c r="B411"/>
      <c r="E411"/>
    </row>
    <row r="412" spans="1:5" ht="27" customHeight="1">
      <c r="A412"/>
      <c r="B412"/>
      <c r="E412"/>
    </row>
    <row r="413" spans="1:5" ht="27" customHeight="1">
      <c r="A413"/>
      <c r="B413"/>
      <c r="E413"/>
    </row>
    <row r="414" spans="1:5" ht="27" customHeight="1">
      <c r="A414"/>
      <c r="B414"/>
      <c r="E414"/>
    </row>
    <row r="415" spans="1:5" ht="27" customHeight="1">
      <c r="A415"/>
      <c r="B415"/>
      <c r="E415"/>
    </row>
    <row r="416" spans="1:5" ht="27" customHeight="1">
      <c r="A416"/>
      <c r="B416"/>
      <c r="E416"/>
    </row>
    <row r="417" spans="1:5" ht="27" customHeight="1">
      <c r="A417"/>
      <c r="B417"/>
      <c r="E417"/>
    </row>
    <row r="418" spans="1:5" ht="27" customHeight="1">
      <c r="A418"/>
      <c r="B418"/>
      <c r="E418"/>
    </row>
    <row r="419" spans="1:5" ht="27" customHeight="1">
      <c r="A419"/>
      <c r="B419"/>
      <c r="E419"/>
    </row>
    <row r="420" spans="1:5" ht="27" customHeight="1">
      <c r="A420"/>
      <c r="B420"/>
      <c r="E420"/>
    </row>
    <row r="421" spans="1:5" ht="27" customHeight="1">
      <c r="A421"/>
      <c r="B421"/>
      <c r="E421"/>
    </row>
    <row r="422" spans="1:5" ht="27" customHeight="1">
      <c r="A422"/>
      <c r="B422"/>
      <c r="E422"/>
    </row>
    <row r="423" spans="1:5" ht="27" customHeight="1">
      <c r="A423"/>
      <c r="B423"/>
      <c r="E423"/>
    </row>
    <row r="424" spans="1:5" ht="27" customHeight="1">
      <c r="A424"/>
      <c r="B424"/>
      <c r="E424"/>
    </row>
    <row r="425" spans="1:5" ht="27" customHeight="1">
      <c r="A425"/>
      <c r="B425"/>
      <c r="E425"/>
    </row>
    <row r="426" spans="1:5" ht="27" customHeight="1">
      <c r="A426"/>
      <c r="B426"/>
      <c r="E426"/>
    </row>
    <row r="427" spans="1:5" ht="27" customHeight="1">
      <c r="A427"/>
      <c r="B427"/>
      <c r="E427"/>
    </row>
    <row r="428" spans="1:5" ht="27" customHeight="1">
      <c r="A428"/>
      <c r="B428"/>
      <c r="E428"/>
    </row>
    <row r="429" spans="1:5" ht="27" customHeight="1">
      <c r="A429"/>
      <c r="B429"/>
      <c r="E429"/>
    </row>
    <row r="430" spans="1:5" ht="27" customHeight="1">
      <c r="A430"/>
      <c r="B430"/>
      <c r="E430"/>
    </row>
    <row r="431" spans="1:5" ht="27" customHeight="1">
      <c r="A431"/>
      <c r="B431"/>
      <c r="E431"/>
    </row>
    <row r="432" spans="1:5" ht="27" customHeight="1">
      <c r="A432"/>
      <c r="B432"/>
      <c r="E432"/>
    </row>
    <row r="433" spans="1:5" ht="27" customHeight="1">
      <c r="A433"/>
      <c r="B433"/>
      <c r="E433"/>
    </row>
    <row r="434" spans="1:5" ht="27" customHeight="1">
      <c r="A434"/>
      <c r="B434"/>
      <c r="E434"/>
    </row>
    <row r="435" spans="1:5" ht="27" customHeight="1">
      <c r="A435"/>
      <c r="B435"/>
      <c r="E435"/>
    </row>
    <row r="436" spans="1:5" ht="27" customHeight="1">
      <c r="A436"/>
      <c r="B436"/>
      <c r="E436"/>
    </row>
    <row r="437" spans="1:5" ht="27" customHeight="1">
      <c r="A437"/>
      <c r="B437"/>
      <c r="E437"/>
    </row>
    <row r="438" spans="1:5" ht="27" customHeight="1">
      <c r="A438"/>
      <c r="B438"/>
      <c r="E438"/>
    </row>
    <row r="439" spans="1:5" ht="27" customHeight="1">
      <c r="A439"/>
      <c r="B439"/>
      <c r="E439"/>
    </row>
    <row r="440" spans="1:5" ht="27" customHeight="1">
      <c r="A440"/>
      <c r="B440"/>
      <c r="E440"/>
    </row>
    <row r="441" spans="1:5" ht="27" customHeight="1">
      <c r="A441"/>
      <c r="B441"/>
      <c r="E441"/>
    </row>
    <row r="442" spans="1:5" ht="27" customHeight="1">
      <c r="A442"/>
      <c r="B442"/>
      <c r="E442"/>
    </row>
    <row r="443" spans="1:5" ht="27" customHeight="1">
      <c r="A443"/>
      <c r="B443"/>
      <c r="E443"/>
    </row>
    <row r="444" spans="1:5" ht="27" customHeight="1">
      <c r="A444"/>
      <c r="B444"/>
      <c r="E444"/>
    </row>
    <row r="445" spans="1:5" ht="27" customHeight="1">
      <c r="A445"/>
      <c r="B445"/>
      <c r="E445"/>
    </row>
    <row r="446" spans="1:5" ht="27" customHeight="1">
      <c r="A446"/>
      <c r="B446"/>
      <c r="E446"/>
    </row>
    <row r="447" spans="1:5" ht="27" customHeight="1">
      <c r="A447"/>
      <c r="B447"/>
      <c r="E447"/>
    </row>
    <row r="448" spans="1:5" ht="27" customHeight="1">
      <c r="A448"/>
      <c r="B448"/>
      <c r="E448"/>
    </row>
    <row r="449" spans="1:5" ht="27" customHeight="1">
      <c r="A449"/>
      <c r="B449"/>
      <c r="E449"/>
    </row>
    <row r="450" spans="1:5" ht="27" customHeight="1">
      <c r="A450"/>
      <c r="B450"/>
      <c r="E450"/>
    </row>
    <row r="451" spans="1:5" ht="27" customHeight="1">
      <c r="A451"/>
      <c r="B451"/>
      <c r="E451"/>
    </row>
    <row r="452" spans="1:5" ht="27" customHeight="1">
      <c r="A452"/>
      <c r="B452"/>
      <c r="E452"/>
    </row>
    <row r="453" spans="1:5" ht="27" customHeight="1">
      <c r="A453"/>
      <c r="B453"/>
      <c r="E453"/>
    </row>
    <row r="454" spans="1:5" ht="27" customHeight="1">
      <c r="A454"/>
      <c r="B454"/>
      <c r="E454"/>
    </row>
    <row r="455" spans="1:5" ht="27" customHeight="1">
      <c r="A455"/>
      <c r="B455"/>
      <c r="E455"/>
    </row>
    <row r="456" spans="1:5" ht="27" customHeight="1">
      <c r="A456"/>
      <c r="B456"/>
      <c r="E456"/>
    </row>
    <row r="457" spans="1:5" ht="27" customHeight="1">
      <c r="A457"/>
      <c r="B457"/>
      <c r="E457"/>
    </row>
    <row r="458" spans="1:5" ht="27" customHeight="1">
      <c r="A458"/>
      <c r="B458"/>
      <c r="E458"/>
    </row>
    <row r="459" spans="1:5" ht="27" customHeight="1">
      <c r="A459"/>
      <c r="B459"/>
      <c r="E459"/>
    </row>
    <row r="460" spans="1:5" ht="27" customHeight="1">
      <c r="A460"/>
      <c r="B460"/>
      <c r="E460"/>
    </row>
    <row r="461" spans="1:5" ht="27" customHeight="1">
      <c r="A461"/>
      <c r="B461"/>
      <c r="E461"/>
    </row>
    <row r="462" spans="1:5" ht="27" customHeight="1">
      <c r="A462"/>
      <c r="B462"/>
      <c r="E462"/>
    </row>
    <row r="463" spans="1:5" ht="27" customHeight="1">
      <c r="A463"/>
      <c r="B463"/>
      <c r="E463"/>
    </row>
    <row r="464" spans="1:5" ht="27" customHeight="1">
      <c r="A464"/>
      <c r="B464"/>
      <c r="E464"/>
    </row>
    <row r="465" spans="1:5" ht="27" customHeight="1">
      <c r="A465"/>
      <c r="B465"/>
      <c r="E465"/>
    </row>
    <row r="466" spans="1:5" ht="27" customHeight="1">
      <c r="A466"/>
      <c r="B466"/>
      <c r="E466"/>
    </row>
    <row r="467" spans="1:5" ht="27" customHeight="1">
      <c r="A467"/>
      <c r="B467"/>
      <c r="E467"/>
    </row>
    <row r="468" spans="1:5" ht="27" customHeight="1">
      <c r="A468"/>
      <c r="B468"/>
      <c r="E468"/>
    </row>
    <row r="469" spans="1:5" ht="27" customHeight="1">
      <c r="A469"/>
      <c r="B469"/>
      <c r="E469"/>
    </row>
    <row r="470" spans="1:5" ht="27" customHeight="1">
      <c r="A470"/>
      <c r="B470"/>
      <c r="E470"/>
    </row>
    <row r="471" spans="1:5" ht="27" customHeight="1">
      <c r="A471"/>
      <c r="B471"/>
      <c r="E471"/>
    </row>
    <row r="472" spans="1:5" ht="27" customHeight="1">
      <c r="A472"/>
      <c r="B472"/>
      <c r="E472"/>
    </row>
    <row r="473" spans="1:5" ht="27" customHeight="1">
      <c r="A473"/>
      <c r="B473"/>
      <c r="E473"/>
    </row>
    <row r="474" spans="1:5" ht="27" customHeight="1">
      <c r="A474"/>
      <c r="B474"/>
      <c r="E474"/>
    </row>
    <row r="475" spans="1:5" ht="27" customHeight="1">
      <c r="A475"/>
      <c r="B475"/>
      <c r="E475"/>
    </row>
    <row r="476" spans="1:5" ht="27" customHeight="1">
      <c r="A476"/>
      <c r="B476"/>
      <c r="E476"/>
    </row>
    <row r="477" spans="1:5" ht="27" customHeight="1">
      <c r="A477"/>
      <c r="B477"/>
      <c r="E477"/>
    </row>
    <row r="478" spans="1:5" ht="27" customHeight="1">
      <c r="A478"/>
      <c r="B478"/>
      <c r="E478"/>
    </row>
    <row r="479" spans="1:5" ht="27" customHeight="1">
      <c r="A479"/>
      <c r="B479"/>
      <c r="E479"/>
    </row>
    <row r="480" spans="1:5" ht="27" customHeight="1">
      <c r="A480"/>
      <c r="B480"/>
      <c r="E480"/>
    </row>
    <row r="481" spans="1:5" ht="27" customHeight="1">
      <c r="A481"/>
      <c r="B481"/>
      <c r="E481"/>
    </row>
    <row r="482" spans="1:5" ht="27" customHeight="1">
      <c r="A482"/>
      <c r="B482"/>
      <c r="E482"/>
    </row>
    <row r="483" spans="1:5" ht="27" customHeight="1">
      <c r="A483"/>
      <c r="B483"/>
      <c r="E483"/>
    </row>
    <row r="484" spans="1:5" ht="27" customHeight="1">
      <c r="A484"/>
      <c r="B484"/>
      <c r="E484"/>
    </row>
    <row r="485" spans="1:5" ht="27" customHeight="1">
      <c r="A485"/>
      <c r="B485"/>
      <c r="E485"/>
    </row>
    <row r="486" spans="1:5" ht="27" customHeight="1">
      <c r="A486"/>
      <c r="B486"/>
      <c r="E486"/>
    </row>
    <row r="487" spans="1:5" ht="27" customHeight="1">
      <c r="A487"/>
      <c r="B487"/>
      <c r="E487"/>
    </row>
    <row r="488" spans="1:5" ht="27" customHeight="1">
      <c r="A488"/>
      <c r="B488"/>
      <c r="E488"/>
    </row>
    <row r="489" spans="1:5" ht="27" customHeight="1">
      <c r="A489"/>
      <c r="B489"/>
      <c r="E489"/>
    </row>
    <row r="490" spans="1:5" ht="27" customHeight="1">
      <c r="A490"/>
      <c r="B490"/>
      <c r="E490"/>
    </row>
    <row r="491" spans="1:5" ht="27" customHeight="1">
      <c r="A491"/>
      <c r="B491"/>
      <c r="E491"/>
    </row>
    <row r="492" spans="1:5" ht="27" customHeight="1">
      <c r="A492"/>
      <c r="B492"/>
      <c r="E492"/>
    </row>
    <row r="493" spans="1:5" ht="27" customHeight="1">
      <c r="A493"/>
      <c r="B493"/>
      <c r="E493"/>
    </row>
    <row r="494" spans="1:5" ht="27" customHeight="1">
      <c r="A494"/>
      <c r="B494"/>
      <c r="E494"/>
    </row>
    <row r="495" spans="1:5" ht="27" customHeight="1">
      <c r="A495"/>
      <c r="B495"/>
      <c r="E495"/>
    </row>
    <row r="496" spans="1:5" ht="27" customHeight="1">
      <c r="A496"/>
      <c r="B496"/>
      <c r="E496"/>
    </row>
    <row r="497" spans="1:5" ht="27" customHeight="1">
      <c r="A497"/>
      <c r="B497"/>
      <c r="E497"/>
    </row>
    <row r="498" spans="1:5" ht="27" customHeight="1">
      <c r="A498"/>
      <c r="B498"/>
      <c r="E498"/>
    </row>
    <row r="499" spans="1:5" ht="27" customHeight="1">
      <c r="A499"/>
      <c r="B499"/>
      <c r="E499"/>
    </row>
    <row r="500" spans="1:5" ht="27" customHeight="1">
      <c r="A500"/>
      <c r="B500"/>
      <c r="E500"/>
    </row>
    <row r="501" spans="1:5" ht="27" customHeight="1">
      <c r="A501"/>
      <c r="B501"/>
      <c r="E501"/>
    </row>
    <row r="502" spans="1:5" ht="27" customHeight="1">
      <c r="A502"/>
      <c r="B502"/>
      <c r="E502"/>
    </row>
    <row r="503" spans="1:5" ht="27" customHeight="1">
      <c r="A503"/>
      <c r="B503"/>
      <c r="E503"/>
    </row>
    <row r="504" spans="1:5" ht="27" customHeight="1">
      <c r="A504"/>
      <c r="B504"/>
      <c r="E504"/>
    </row>
    <row r="505" spans="1:5" ht="27" customHeight="1">
      <c r="A505"/>
      <c r="B505"/>
      <c r="E505"/>
    </row>
    <row r="506" spans="1:5" ht="27" customHeight="1">
      <c r="A506"/>
      <c r="B506"/>
      <c r="E506"/>
    </row>
    <row r="507" spans="1:5" ht="27" customHeight="1">
      <c r="A507"/>
      <c r="B507"/>
      <c r="E507"/>
    </row>
    <row r="508" spans="1:5" ht="27" customHeight="1">
      <c r="A508"/>
      <c r="B508"/>
      <c r="E508"/>
    </row>
    <row r="509" spans="1:5" ht="27" customHeight="1">
      <c r="A509"/>
      <c r="B509"/>
      <c r="E509"/>
    </row>
    <row r="510" spans="1:5" ht="27" customHeight="1">
      <c r="A510"/>
      <c r="B510"/>
      <c r="E510"/>
    </row>
    <row r="511" spans="1:5" ht="27" customHeight="1">
      <c r="A511"/>
      <c r="B511"/>
      <c r="E511"/>
    </row>
    <row r="512" spans="1:5" ht="27" customHeight="1">
      <c r="A512"/>
      <c r="B512"/>
      <c r="E512"/>
    </row>
    <row r="513" spans="1:5" ht="27" customHeight="1">
      <c r="A513"/>
      <c r="B513"/>
      <c r="E513"/>
    </row>
    <row r="514" spans="1:5" ht="27" customHeight="1">
      <c r="A514"/>
      <c r="B514"/>
      <c r="E514"/>
    </row>
    <row r="515" spans="1:5" ht="27" customHeight="1">
      <c r="A515"/>
      <c r="B515"/>
      <c r="E515"/>
    </row>
    <row r="516" spans="1:5" ht="27" customHeight="1">
      <c r="A516"/>
      <c r="B516"/>
      <c r="E516"/>
    </row>
    <row r="517" spans="1:5" ht="27" customHeight="1">
      <c r="A517"/>
      <c r="B517"/>
      <c r="E517"/>
    </row>
    <row r="518" spans="1:5" ht="27" customHeight="1">
      <c r="A518"/>
      <c r="B518"/>
      <c r="E518"/>
    </row>
    <row r="519" spans="1:5" ht="27" customHeight="1">
      <c r="A519"/>
      <c r="B519"/>
      <c r="E519"/>
    </row>
    <row r="520" spans="1:5" ht="27" customHeight="1">
      <c r="A520"/>
      <c r="B520"/>
      <c r="E520"/>
    </row>
    <row r="521" spans="1:5" ht="27" customHeight="1">
      <c r="A521"/>
      <c r="B521"/>
      <c r="E521"/>
    </row>
    <row r="522" spans="1:5" ht="27" customHeight="1">
      <c r="A522"/>
      <c r="B522"/>
      <c r="E522"/>
    </row>
    <row r="523" spans="1:5" ht="27" customHeight="1">
      <c r="A523"/>
      <c r="B523"/>
      <c r="E523"/>
    </row>
    <row r="524" spans="1:5" ht="27" customHeight="1">
      <c r="A524"/>
      <c r="B524"/>
      <c r="E524"/>
    </row>
    <row r="525" spans="1:5" ht="27" customHeight="1">
      <c r="A525"/>
      <c r="B525"/>
      <c r="E525"/>
    </row>
    <row r="526" spans="1:5" ht="27" customHeight="1">
      <c r="A526"/>
      <c r="B526"/>
      <c r="E526"/>
    </row>
    <row r="527" spans="1:5" ht="27" customHeight="1">
      <c r="A527"/>
      <c r="B527"/>
      <c r="E527"/>
    </row>
    <row r="528" spans="1:5" ht="27" customHeight="1">
      <c r="A528"/>
      <c r="B528"/>
      <c r="E528"/>
    </row>
    <row r="529" spans="1:5" ht="27" customHeight="1">
      <c r="A529"/>
      <c r="B529"/>
      <c r="E529"/>
    </row>
    <row r="530" spans="1:5" ht="27" customHeight="1">
      <c r="A530"/>
      <c r="B530"/>
      <c r="E530"/>
    </row>
    <row r="531" spans="1:5" ht="27" customHeight="1">
      <c r="A531"/>
      <c r="B531"/>
      <c r="E531"/>
    </row>
    <row r="532" spans="1:5" ht="27" customHeight="1">
      <c r="A532"/>
      <c r="B532"/>
      <c r="E532"/>
    </row>
    <row r="533" spans="1:5" ht="27" customHeight="1">
      <c r="A533"/>
      <c r="B533"/>
      <c r="E533"/>
    </row>
    <row r="534" spans="1:5" ht="27" customHeight="1">
      <c r="A534"/>
      <c r="B534"/>
      <c r="E534"/>
    </row>
    <row r="535" spans="1:5" ht="27" customHeight="1">
      <c r="A535"/>
      <c r="B535"/>
      <c r="E535"/>
    </row>
    <row r="536" spans="1:5" ht="27" customHeight="1">
      <c r="A536"/>
      <c r="B536"/>
      <c r="E536"/>
    </row>
    <row r="537" spans="1:5" ht="27" customHeight="1">
      <c r="A537"/>
      <c r="B537"/>
      <c r="E537"/>
    </row>
    <row r="538" spans="1:5" ht="27" customHeight="1">
      <c r="A538"/>
      <c r="B538"/>
      <c r="E538"/>
    </row>
    <row r="539" spans="1:5" ht="27" customHeight="1">
      <c r="A539"/>
      <c r="B539"/>
      <c r="E539"/>
    </row>
    <row r="540" spans="1:5" ht="27" customHeight="1">
      <c r="A540"/>
      <c r="B540"/>
      <c r="E540"/>
    </row>
    <row r="541" spans="1:5" ht="27" customHeight="1">
      <c r="A541"/>
      <c r="B541"/>
      <c r="E541"/>
    </row>
    <row r="542" spans="1:5" ht="27" customHeight="1">
      <c r="A542"/>
      <c r="B542"/>
      <c r="E542"/>
    </row>
    <row r="543" spans="1:5" ht="27" customHeight="1">
      <c r="A543"/>
      <c r="B543"/>
      <c r="E543"/>
    </row>
    <row r="544" spans="1:5" ht="27" customHeight="1">
      <c r="A544"/>
      <c r="B544"/>
      <c r="E544"/>
    </row>
    <row r="545" spans="1:5" ht="27" customHeight="1">
      <c r="A545"/>
      <c r="B545"/>
      <c r="E545"/>
    </row>
    <row r="546" spans="1:5" ht="27" customHeight="1">
      <c r="A546"/>
      <c r="B546"/>
      <c r="E546"/>
    </row>
    <row r="547" spans="1:5" ht="27" customHeight="1">
      <c r="A547"/>
      <c r="B547"/>
      <c r="E547"/>
    </row>
    <row r="548" spans="1:5" ht="27" customHeight="1">
      <c r="A548"/>
      <c r="B548"/>
      <c r="E548"/>
    </row>
    <row r="549" spans="1:5" ht="27" customHeight="1">
      <c r="A549"/>
      <c r="B549"/>
      <c r="E549"/>
    </row>
    <row r="550" spans="1:5" ht="27" customHeight="1">
      <c r="A550"/>
      <c r="B550"/>
      <c r="E550"/>
    </row>
    <row r="551" spans="1:5" ht="27" customHeight="1">
      <c r="A551"/>
      <c r="B551"/>
      <c r="E551"/>
    </row>
    <row r="552" spans="1:5" ht="27" customHeight="1">
      <c r="A552"/>
      <c r="B552"/>
      <c r="E552"/>
    </row>
    <row r="553" spans="1:5" ht="27" customHeight="1">
      <c r="A553"/>
      <c r="B553"/>
      <c r="E553"/>
    </row>
    <row r="554" spans="1:5" ht="27" customHeight="1">
      <c r="A554"/>
      <c r="B554"/>
      <c r="E554"/>
    </row>
    <row r="555" spans="1:5" ht="27" customHeight="1">
      <c r="A555"/>
      <c r="B555"/>
      <c r="E555"/>
    </row>
    <row r="556" spans="1:5" ht="27" customHeight="1">
      <c r="A556"/>
      <c r="B556"/>
      <c r="E556"/>
    </row>
    <row r="557" spans="1:5" ht="27" customHeight="1">
      <c r="A557"/>
      <c r="B557"/>
      <c r="E557"/>
    </row>
    <row r="558" spans="1:5" ht="27" customHeight="1">
      <c r="A558"/>
      <c r="B558"/>
      <c r="E558"/>
    </row>
    <row r="559" spans="1:5" ht="27" customHeight="1">
      <c r="A559"/>
      <c r="B559"/>
      <c r="E559"/>
    </row>
    <row r="560" spans="1:5" ht="27" customHeight="1">
      <c r="A560"/>
      <c r="B560"/>
      <c r="E560"/>
    </row>
    <row r="561" spans="1:5" ht="27" customHeight="1">
      <c r="A561"/>
      <c r="B561"/>
      <c r="E561"/>
    </row>
    <row r="562" spans="1:5" ht="27" customHeight="1">
      <c r="A562"/>
      <c r="B562"/>
      <c r="E562"/>
    </row>
    <row r="563" spans="1:5" ht="27" customHeight="1">
      <c r="A563"/>
      <c r="B563"/>
      <c r="E563"/>
    </row>
    <row r="564" spans="1:5" ht="27" customHeight="1">
      <c r="A564"/>
      <c r="B564"/>
      <c r="E564"/>
    </row>
    <row r="565" spans="1:5" ht="27" customHeight="1">
      <c r="A565"/>
      <c r="B565"/>
      <c r="E565"/>
    </row>
    <row r="566" spans="1:5" ht="27" customHeight="1">
      <c r="A566"/>
      <c r="B566"/>
      <c r="E566"/>
    </row>
    <row r="567" spans="1:5" ht="27" customHeight="1">
      <c r="A567"/>
      <c r="B567"/>
      <c r="E567"/>
    </row>
    <row r="568" spans="1:5" ht="27" customHeight="1">
      <c r="A568"/>
      <c r="B568"/>
      <c r="E568"/>
    </row>
    <row r="569" spans="1:5" ht="27" customHeight="1">
      <c r="A569"/>
      <c r="B569"/>
      <c r="E569"/>
    </row>
    <row r="570" spans="1:5" ht="27" customHeight="1">
      <c r="A570"/>
      <c r="B570"/>
      <c r="E570"/>
    </row>
    <row r="571" spans="1:5" ht="27" customHeight="1">
      <c r="A571"/>
      <c r="B571"/>
      <c r="E571"/>
    </row>
    <row r="572" spans="1:5" ht="27" customHeight="1">
      <c r="A572"/>
      <c r="B572"/>
      <c r="E572"/>
    </row>
    <row r="573" spans="1:5" ht="27" customHeight="1">
      <c r="A573"/>
      <c r="B573"/>
      <c r="E573"/>
    </row>
    <row r="574" spans="1:5" ht="27" customHeight="1">
      <c r="A574"/>
      <c r="B574"/>
      <c r="E574"/>
    </row>
    <row r="575" spans="1:5" ht="27" customHeight="1">
      <c r="A575"/>
      <c r="B575"/>
      <c r="E575"/>
    </row>
    <row r="576" spans="1:5" ht="27" customHeight="1">
      <c r="A576"/>
      <c r="B576"/>
      <c r="E576"/>
    </row>
    <row r="577" spans="1:5" ht="27" customHeight="1">
      <c r="A577"/>
      <c r="B577"/>
      <c r="E577"/>
    </row>
    <row r="578" spans="1:5" ht="27" customHeight="1">
      <c r="A578"/>
      <c r="B578"/>
      <c r="E578"/>
    </row>
    <row r="579" spans="1:5" ht="27" customHeight="1">
      <c r="A579"/>
      <c r="B579"/>
      <c r="E579"/>
    </row>
    <row r="580" spans="1:5" ht="27" customHeight="1">
      <c r="A580"/>
      <c r="B580"/>
      <c r="E580"/>
    </row>
    <row r="581" spans="1:5" ht="27" customHeight="1">
      <c r="A581"/>
      <c r="B581"/>
      <c r="E581"/>
    </row>
    <row r="582" spans="1:5" ht="27" customHeight="1">
      <c r="A582"/>
      <c r="B582"/>
      <c r="E582"/>
    </row>
    <row r="583" spans="1:5" ht="27" customHeight="1">
      <c r="A583"/>
      <c r="B583"/>
      <c r="E583"/>
    </row>
    <row r="584" spans="1:5" ht="27" customHeight="1">
      <c r="A584"/>
      <c r="B584"/>
      <c r="E584"/>
    </row>
    <row r="585" spans="1:5" ht="27" customHeight="1">
      <c r="A585"/>
      <c r="B585"/>
      <c r="E585"/>
    </row>
    <row r="586" spans="1:5" ht="27" customHeight="1">
      <c r="A586"/>
      <c r="B586"/>
      <c r="E586"/>
    </row>
    <row r="587" spans="1:5" ht="27" customHeight="1">
      <c r="A587"/>
      <c r="B587"/>
      <c r="E587"/>
    </row>
    <row r="588" spans="1:5" ht="27" customHeight="1">
      <c r="A588"/>
      <c r="B588"/>
      <c r="E588"/>
    </row>
    <row r="589" spans="1:5" ht="27" customHeight="1">
      <c r="A589"/>
      <c r="B589"/>
      <c r="E589"/>
    </row>
    <row r="590" spans="1:5" ht="27" customHeight="1">
      <c r="A590"/>
      <c r="B590"/>
      <c r="E590"/>
    </row>
    <row r="591" spans="1:5" ht="27" customHeight="1">
      <c r="A591"/>
      <c r="B591"/>
      <c r="E591"/>
    </row>
    <row r="592" spans="1:5" ht="27" customHeight="1">
      <c r="A592"/>
      <c r="B592"/>
      <c r="E592"/>
    </row>
    <row r="593" spans="1:5" ht="27" customHeight="1">
      <c r="A593"/>
      <c r="B593"/>
      <c r="E593"/>
    </row>
    <row r="594" spans="1:5" ht="27" customHeight="1">
      <c r="A594"/>
      <c r="B594"/>
      <c r="E594"/>
    </row>
    <row r="595" spans="1:5" ht="27" customHeight="1">
      <c r="A595"/>
      <c r="B595"/>
      <c r="E595"/>
    </row>
    <row r="596" spans="1:5" ht="27" customHeight="1">
      <c r="A596"/>
      <c r="B596"/>
      <c r="E596"/>
    </row>
    <row r="597" spans="1:5" ht="27" customHeight="1">
      <c r="A597"/>
      <c r="B597"/>
      <c r="E597"/>
    </row>
    <row r="598" spans="1:5" ht="27" customHeight="1">
      <c r="A598"/>
      <c r="B598"/>
      <c r="E598"/>
    </row>
    <row r="599" spans="1:5" ht="27" customHeight="1">
      <c r="A599"/>
      <c r="B599"/>
      <c r="E599"/>
    </row>
    <row r="600" spans="1:5" ht="27" customHeight="1">
      <c r="A600"/>
      <c r="B600"/>
      <c r="E600"/>
    </row>
    <row r="601" spans="1:5" ht="27" customHeight="1">
      <c r="A601"/>
      <c r="B601"/>
      <c r="E601"/>
    </row>
    <row r="602" spans="1:5" ht="27" customHeight="1">
      <c r="A602"/>
      <c r="B602"/>
      <c r="E602"/>
    </row>
    <row r="603" spans="1:5" ht="27" customHeight="1">
      <c r="A603"/>
      <c r="B603"/>
      <c r="E603"/>
    </row>
    <row r="604" spans="1:5" ht="27" customHeight="1">
      <c r="A604"/>
      <c r="B604"/>
      <c r="E604"/>
    </row>
    <row r="605" spans="1:5" ht="27" customHeight="1">
      <c r="A605"/>
      <c r="B605"/>
      <c r="E605"/>
    </row>
    <row r="606" spans="1:5" ht="27" customHeight="1">
      <c r="A606"/>
      <c r="B606"/>
      <c r="E606"/>
    </row>
    <row r="607" spans="1:5" ht="27" customHeight="1">
      <c r="A607"/>
      <c r="B607"/>
      <c r="E607"/>
    </row>
    <row r="608" spans="1:5" ht="27" customHeight="1">
      <c r="A608"/>
      <c r="B608"/>
      <c r="E608"/>
    </row>
    <row r="609" spans="2:2" ht="27" customHeight="1">
      <c r="B609" s="36"/>
    </row>
    <row r="610" spans="2:2" ht="27" customHeight="1">
      <c r="B610" s="36"/>
    </row>
    <row r="611" spans="2:2" ht="27" customHeight="1">
      <c r="B611" s="36"/>
    </row>
    <row r="612" spans="2:2" ht="27" customHeight="1">
      <c r="B612" s="36"/>
    </row>
    <row r="613" spans="2:2" ht="27" customHeight="1">
      <c r="B613" s="36"/>
    </row>
    <row r="614" spans="2:2" ht="27" customHeight="1">
      <c r="B614" s="36"/>
    </row>
  </sheetData>
  <sortState ref="M1:M614">
    <sortCondition ref="M1"/>
  </sortState>
  <pageMargins left="0.35433070866141736" right="0" top="0.2" bottom="0.15748031496062992" header="0.15748031496062992" footer="0.15748031496062992"/>
  <pageSetup paperSize="9" orientation="portrait" useFirstPageNumber="1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24:D138"/>
  <sheetViews>
    <sheetView workbookViewId="0">
      <selection activeCell="G136" sqref="G136"/>
    </sheetView>
  </sheetViews>
  <sheetFormatPr defaultRowHeight="12.75"/>
  <cols>
    <col min="1" max="1" width="22.140625" style="36" customWidth="1"/>
  </cols>
  <sheetData>
    <row r="124" spans="2:4">
      <c r="B124" s="36"/>
      <c r="C124" s="36"/>
      <c r="D124" s="36"/>
    </row>
    <row r="125" spans="2:4">
      <c r="B125" s="36"/>
      <c r="C125" s="36"/>
      <c r="D125" s="36"/>
    </row>
    <row r="126" spans="2:4">
      <c r="B126" s="36"/>
      <c r="C126" s="36"/>
      <c r="D126" s="36"/>
    </row>
    <row r="127" spans="2:4">
      <c r="B127" s="36"/>
      <c r="C127" s="36"/>
      <c r="D127" s="36"/>
    </row>
    <row r="128" spans="2:4">
      <c r="B128" s="36"/>
      <c r="C128" s="36"/>
      <c r="D128" s="36"/>
    </row>
    <row r="129" spans="1:4">
      <c r="A129" s="38"/>
      <c r="B129" s="36"/>
      <c r="C129" s="36"/>
      <c r="D129" s="36"/>
    </row>
    <row r="130" spans="1:4">
      <c r="A130" s="39"/>
      <c r="B130" s="36"/>
      <c r="C130" s="36"/>
      <c r="D130" s="36"/>
    </row>
    <row r="131" spans="1:4">
      <c r="A131" s="39"/>
      <c r="B131" s="36"/>
      <c r="C131" s="36"/>
      <c r="D131" s="36"/>
    </row>
    <row r="132" spans="1:4">
      <c r="B132" s="36"/>
      <c r="C132" s="36"/>
      <c r="D132" s="36"/>
    </row>
    <row r="133" spans="1:4">
      <c r="B133" s="36"/>
      <c r="C133" s="36"/>
      <c r="D133" s="36"/>
    </row>
    <row r="134" spans="1:4">
      <c r="B134" s="36"/>
      <c r="C134" s="36"/>
      <c r="D134" s="36"/>
    </row>
    <row r="135" spans="1:4">
      <c r="B135" s="36"/>
      <c r="C135" s="36"/>
      <c r="D135" s="36"/>
    </row>
    <row r="136" spans="1:4">
      <c r="B136" s="36"/>
      <c r="C136" s="36"/>
      <c r="D136" s="36"/>
    </row>
    <row r="137" spans="1:4">
      <c r="B137" s="36"/>
      <c r="C137" s="36"/>
      <c r="D137" s="36"/>
    </row>
    <row r="138" spans="1:4">
      <c r="B138" s="36"/>
      <c r="C138" s="36"/>
      <c r="D138" s="36"/>
    </row>
  </sheetData>
  <sortState ref="A2:A132">
    <sortCondition ref="A106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="90" zoomScaleNormal="90" workbookViewId="0">
      <selection activeCell="D4" sqref="D4"/>
    </sheetView>
  </sheetViews>
  <sheetFormatPr defaultColWidth="11.42578125" defaultRowHeight="12.75"/>
  <cols>
    <col min="1" max="1" width="4.7109375" style="124" customWidth="1"/>
    <col min="2" max="2" width="19" style="93" bestFit="1" customWidth="1"/>
    <col min="3" max="3" width="0.85546875" style="93" customWidth="1"/>
    <col min="4" max="4" width="21.42578125" style="93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9" style="93" bestFit="1" customWidth="1"/>
    <col min="11" max="11" width="0.85546875" style="93" customWidth="1"/>
    <col min="12" max="12" width="1.7109375" style="93" customWidth="1"/>
    <col min="13" max="13" width="21.42578125" style="93" customWidth="1"/>
    <col min="14" max="14" width="4.425781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5" t="s">
        <v>50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93"/>
    </row>
    <row r="2" spans="1:20" s="94" customFormat="1" ht="19.5" customHeight="1" thickBot="1">
      <c r="A2" s="226" t="str">
        <f>sonuc!A12</f>
        <v xml:space="preserve"> Grup 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93"/>
    </row>
    <row r="3" spans="1:20" s="94" customFormat="1" ht="15.95" customHeight="1" thickBot="1">
      <c r="A3" s="236" t="s">
        <v>12</v>
      </c>
      <c r="B3" s="237"/>
      <c r="C3" s="237"/>
      <c r="D3" s="237"/>
      <c r="E3" s="237"/>
      <c r="F3" s="237"/>
      <c r="G3" s="237"/>
      <c r="H3" s="95"/>
      <c r="I3" s="237" t="s">
        <v>71</v>
      </c>
      <c r="J3" s="237"/>
      <c r="K3" s="237"/>
      <c r="L3" s="237"/>
      <c r="M3" s="237"/>
      <c r="N3" s="237"/>
      <c r="O3" s="237"/>
      <c r="P3" s="238"/>
      <c r="Q3" s="93"/>
    </row>
    <row r="4" spans="1:20" ht="15.95" customHeight="1">
      <c r="A4" s="96" t="s">
        <v>37</v>
      </c>
      <c r="B4" s="1" t="str">
        <f>IF(sonuc!$B$14&lt;&gt;"",sonuc!$B$14,"")</f>
        <v>Ertan Topönder</v>
      </c>
      <c r="C4" s="2" t="s">
        <v>13</v>
      </c>
      <c r="D4" s="3" t="str">
        <f>IF(sonuc!$B$21&lt;&gt;"",sonuc!$B$21,"")</f>
        <v>Abdülkadir Taşcı</v>
      </c>
      <c r="E4" s="54">
        <v>1</v>
      </c>
      <c r="F4" s="98"/>
      <c r="G4" s="150">
        <v>3</v>
      </c>
      <c r="H4" s="59"/>
      <c r="I4" s="153" t="s">
        <v>19</v>
      </c>
      <c r="J4" s="1" t="str">
        <f>IF(sonuc!$B$14&lt;&gt;"",sonuc!$B$14,"")</f>
        <v>Ertan Topönder</v>
      </c>
      <c r="K4" s="2" t="s">
        <v>13</v>
      </c>
      <c r="L4" s="4"/>
      <c r="M4" s="3" t="str">
        <f>IF(sonuc!$B$17&lt;&gt;"",sonuc!$B$17,"")</f>
        <v xml:space="preserve">Ahmet Konuklar </v>
      </c>
      <c r="N4" s="54">
        <v>1</v>
      </c>
      <c r="O4" s="98" t="s">
        <v>13</v>
      </c>
      <c r="P4" s="150">
        <v>3</v>
      </c>
      <c r="T4" s="93"/>
    </row>
    <row r="5" spans="1:20" ht="15.95" customHeight="1">
      <c r="A5" s="101" t="s">
        <v>38</v>
      </c>
      <c r="B5" s="9" t="str">
        <f>IF(sonuc!$B$15&lt;&gt;"",sonuc!$B$15,"")</f>
        <v xml:space="preserve">Zihni Şimşek  </v>
      </c>
      <c r="C5" s="7" t="s">
        <v>13</v>
      </c>
      <c r="D5" s="10" t="str">
        <f>IF(sonuc!$B$20&lt;&gt;"",sonuc!$B$20,"")</f>
        <v xml:space="preserve">Suat Uğurlu </v>
      </c>
      <c r="E5" s="5">
        <v>1</v>
      </c>
      <c r="F5" s="103" t="s">
        <v>13</v>
      </c>
      <c r="G5" s="151">
        <v>3</v>
      </c>
      <c r="H5" s="16"/>
      <c r="I5" s="154" t="s">
        <v>20</v>
      </c>
      <c r="J5" s="9" t="str">
        <f>IF(sonuc!$B$15&lt;&gt;"",sonuc!$B$15,"")</f>
        <v xml:space="preserve">Zihni Şimşek  </v>
      </c>
      <c r="K5" s="7" t="s">
        <v>13</v>
      </c>
      <c r="L5" s="11"/>
      <c r="M5" s="10" t="str">
        <f>IF(sonuc!$B$16&lt;&gt;"",sonuc!$B$16,"")</f>
        <v>Hayri Cangil</v>
      </c>
      <c r="N5" s="5">
        <v>0</v>
      </c>
      <c r="O5" s="103" t="s">
        <v>13</v>
      </c>
      <c r="P5" s="151">
        <v>3</v>
      </c>
      <c r="T5" s="93"/>
    </row>
    <row r="6" spans="1:20" ht="15.95" customHeight="1">
      <c r="A6" s="101" t="s">
        <v>39</v>
      </c>
      <c r="B6" s="9" t="str">
        <f>IF(sonuc!$B$16&lt;&gt;"",sonuc!$B$16,"")</f>
        <v>Hayri Cangil</v>
      </c>
      <c r="C6" s="7" t="s">
        <v>13</v>
      </c>
      <c r="D6" s="10" t="str">
        <f>IF(sonuc!$B$19&lt;&gt;"",sonuc!$B$19,"")</f>
        <v xml:space="preserve">Bülent Milli  </v>
      </c>
      <c r="E6" s="5">
        <v>2</v>
      </c>
      <c r="F6" s="103" t="s">
        <v>13</v>
      </c>
      <c r="G6" s="151">
        <v>3</v>
      </c>
      <c r="H6" s="16"/>
      <c r="I6" s="154" t="s">
        <v>74</v>
      </c>
      <c r="J6" s="9" t="str">
        <f>IF(sonuc!$B$21&lt;&gt;"",sonuc!$B$21,"")</f>
        <v>Abdülkadir Taşcı</v>
      </c>
      <c r="K6" s="7" t="s">
        <v>13</v>
      </c>
      <c r="L6" s="11"/>
      <c r="M6" s="53" t="str">
        <f>IF(sonuc!$B$20&lt;&gt;"",sonuc!$B$20,"")</f>
        <v xml:space="preserve">Suat Uğurlu </v>
      </c>
      <c r="N6" s="5">
        <v>3</v>
      </c>
      <c r="O6" s="103" t="s">
        <v>13</v>
      </c>
      <c r="P6" s="151">
        <v>1</v>
      </c>
      <c r="T6" s="93"/>
    </row>
    <row r="7" spans="1:20" ht="15.95" customHeight="1" thickBot="1">
      <c r="A7" s="106" t="s">
        <v>40</v>
      </c>
      <c r="B7" s="62" t="str">
        <f>IF(sonuc!$B$17&lt;&gt;"",sonuc!$B$17,"")</f>
        <v xml:space="preserve">Ahmet Konuklar </v>
      </c>
      <c r="C7" s="72" t="s">
        <v>13</v>
      </c>
      <c r="D7" s="64" t="str">
        <f>IF(sonuc!$B$18&lt;&gt;"",sonuc!$B$18,"")</f>
        <v xml:space="preserve">Aydın Demirkol </v>
      </c>
      <c r="E7" s="65">
        <v>1</v>
      </c>
      <c r="F7" s="108" t="s">
        <v>13</v>
      </c>
      <c r="G7" s="152">
        <v>3</v>
      </c>
      <c r="H7" s="67"/>
      <c r="I7" s="156" t="s">
        <v>46</v>
      </c>
      <c r="J7" s="62" t="str">
        <f>IF(sonuc!$B$18&lt;&gt;"",sonuc!$B$18,"")</f>
        <v xml:space="preserve">Aydın Demirkol </v>
      </c>
      <c r="K7" s="72" t="s">
        <v>13</v>
      </c>
      <c r="L7" s="74"/>
      <c r="M7" s="64" t="str">
        <f>IF(sonuc!$B$19&lt;&gt;"",sonuc!$B$19,"")</f>
        <v xml:space="preserve">Bülent Milli  </v>
      </c>
      <c r="N7" s="167">
        <v>3</v>
      </c>
      <c r="O7" s="168" t="s">
        <v>13</v>
      </c>
      <c r="P7" s="169">
        <v>2</v>
      </c>
      <c r="T7" s="93"/>
    </row>
    <row r="8" spans="1:20" ht="15.95" customHeight="1" thickBot="1">
      <c r="A8" s="235" t="s">
        <v>14</v>
      </c>
      <c r="B8" s="233"/>
      <c r="C8" s="233"/>
      <c r="D8" s="233"/>
      <c r="E8" s="233"/>
      <c r="F8" s="233"/>
      <c r="G8" s="233"/>
      <c r="H8" s="111"/>
      <c r="I8" s="233" t="s">
        <v>23</v>
      </c>
      <c r="J8" s="233"/>
      <c r="K8" s="233"/>
      <c r="L8" s="233"/>
      <c r="M8" s="233"/>
      <c r="N8" s="233"/>
      <c r="O8" s="233"/>
      <c r="P8" s="234"/>
      <c r="T8" s="93"/>
    </row>
    <row r="9" spans="1:20" ht="15.95" customHeight="1">
      <c r="A9" s="112" t="s">
        <v>34</v>
      </c>
      <c r="B9" s="1" t="str">
        <f>IF(sonuc!$B$14&lt;&gt;"",sonuc!$B$14,"")</f>
        <v>Ertan Topönder</v>
      </c>
      <c r="C9" s="12" t="s">
        <v>13</v>
      </c>
      <c r="D9" s="3" t="str">
        <f>IF(sonuc!$B$20&lt;&gt;"",sonuc!$B$20,"")</f>
        <v xml:space="preserve">Suat Uğurlu </v>
      </c>
      <c r="E9" s="54">
        <v>3</v>
      </c>
      <c r="F9" s="98" t="s">
        <v>13</v>
      </c>
      <c r="G9" s="150">
        <v>2</v>
      </c>
      <c r="H9" s="157">
        <v>0</v>
      </c>
      <c r="I9" s="153" t="s">
        <v>15</v>
      </c>
      <c r="J9" s="1" t="str">
        <f>IF(sonuc!$B$14&lt;&gt;"",sonuc!$B$14,"")</f>
        <v>Ertan Topönder</v>
      </c>
      <c r="K9" s="12" t="s">
        <v>13</v>
      </c>
      <c r="L9" s="13"/>
      <c r="M9" s="71" t="str">
        <f>IF(sonuc!$B$15&lt;&gt;"",sonuc!$B$15,"")</f>
        <v xml:space="preserve">Zihni Şimşek  </v>
      </c>
      <c r="N9" s="54">
        <v>1</v>
      </c>
      <c r="O9" s="98" t="s">
        <v>13</v>
      </c>
      <c r="P9" s="150">
        <v>3</v>
      </c>
      <c r="T9" s="93"/>
    </row>
    <row r="10" spans="1:20" ht="15.95" customHeight="1">
      <c r="A10" s="115" t="s">
        <v>35</v>
      </c>
      <c r="B10" s="9" t="str">
        <f>IF(sonuc!$B$15&lt;&gt;"",sonuc!$B$15,"")</f>
        <v xml:space="preserve">Zihni Şimşek  </v>
      </c>
      <c r="C10" s="14" t="s">
        <v>13</v>
      </c>
      <c r="D10" s="10" t="str">
        <f>IF(sonuc!$B$19&lt;&gt;"",sonuc!$B$19,"")</f>
        <v xml:space="preserve">Bülent Milli  </v>
      </c>
      <c r="E10" s="5">
        <v>0</v>
      </c>
      <c r="F10" s="103" t="s">
        <v>13</v>
      </c>
      <c r="G10" s="151">
        <v>3</v>
      </c>
      <c r="H10" s="158">
        <v>0</v>
      </c>
      <c r="I10" s="154" t="s">
        <v>75</v>
      </c>
      <c r="J10" s="9" t="str">
        <f>IF(sonuc!$B$21&lt;&gt;"",sonuc!$B$21,"")</f>
        <v>Abdülkadir Taşcı</v>
      </c>
      <c r="K10" s="14" t="s">
        <v>13</v>
      </c>
      <c r="L10" s="15"/>
      <c r="M10" s="53" t="str">
        <f>IF(sonuc!$B$19&lt;&gt;"",sonuc!$B$19,"")</f>
        <v xml:space="preserve">Bülent Milli  </v>
      </c>
      <c r="N10" s="5">
        <v>2</v>
      </c>
      <c r="O10" s="103" t="s">
        <v>13</v>
      </c>
      <c r="P10" s="151">
        <v>3</v>
      </c>
      <c r="T10" s="93"/>
    </row>
    <row r="11" spans="1:20" ht="15.95" customHeight="1">
      <c r="A11" s="115" t="s">
        <v>36</v>
      </c>
      <c r="B11" s="9" t="str">
        <f>IF(sonuc!$B$16&lt;&gt;"",sonuc!$B$16,"")</f>
        <v>Hayri Cangil</v>
      </c>
      <c r="C11" s="14" t="s">
        <v>13</v>
      </c>
      <c r="D11" s="10" t="str">
        <f>IF(sonuc!$B$18&lt;&gt;"",sonuc!$B$18,"")</f>
        <v xml:space="preserve">Aydın Demirkol </v>
      </c>
      <c r="E11" s="5">
        <v>3</v>
      </c>
      <c r="F11" s="103" t="s">
        <v>13</v>
      </c>
      <c r="G11" s="151">
        <v>1</v>
      </c>
      <c r="H11" s="158">
        <v>0</v>
      </c>
      <c r="I11" s="155" t="s">
        <v>70</v>
      </c>
      <c r="J11" s="9" t="str">
        <f>IF(sonuc!$B$17&lt;&gt;"",sonuc!$B$17,"")</f>
        <v xml:space="preserve">Ahmet Konuklar </v>
      </c>
      <c r="K11" s="14" t="s">
        <v>13</v>
      </c>
      <c r="L11" s="15"/>
      <c r="M11" s="53" t="str">
        <f>IF(sonuc!$B$16&lt;&gt;"",sonuc!$B$16,"")</f>
        <v>Hayri Cangil</v>
      </c>
      <c r="N11" s="5">
        <v>1</v>
      </c>
      <c r="O11" s="103" t="s">
        <v>13</v>
      </c>
      <c r="P11" s="151">
        <v>3</v>
      </c>
      <c r="T11" s="93"/>
    </row>
    <row r="12" spans="1:20" ht="15.95" customHeight="1" thickBot="1">
      <c r="A12" s="119" t="s">
        <v>47</v>
      </c>
      <c r="B12" s="62" t="str">
        <f>IF(sonuc!$B$17&lt;&gt;"",sonuc!$B$17,"")</f>
        <v xml:space="preserve">Ahmet Konuklar </v>
      </c>
      <c r="C12" s="63" t="s">
        <v>13</v>
      </c>
      <c r="D12" s="64" t="str">
        <f>IF(sonuc!$B$21&lt;&gt;"",sonuc!$B$21,"")</f>
        <v>Abdülkadir Taşcı</v>
      </c>
      <c r="E12" s="65">
        <v>1</v>
      </c>
      <c r="F12" s="108" t="s">
        <v>13</v>
      </c>
      <c r="G12" s="152">
        <v>3</v>
      </c>
      <c r="H12" s="159">
        <v>0</v>
      </c>
      <c r="I12" s="156" t="s">
        <v>76</v>
      </c>
      <c r="J12" s="62" t="str">
        <f>IF(sonuc!$B$20&lt;&gt;"",sonuc!$B$20,"")</f>
        <v xml:space="preserve">Suat Uğurlu </v>
      </c>
      <c r="K12" s="63" t="s">
        <v>13</v>
      </c>
      <c r="L12" s="68"/>
      <c r="M12" s="73" t="str">
        <f>IF(sonuc!$B$18&lt;&gt;"",sonuc!$B$18,"")</f>
        <v xml:space="preserve">Aydın Demirkol </v>
      </c>
      <c r="N12" s="170">
        <v>3</v>
      </c>
      <c r="O12" s="168" t="s">
        <v>13</v>
      </c>
      <c r="P12" s="169">
        <v>1</v>
      </c>
      <c r="T12" s="93"/>
    </row>
    <row r="13" spans="1:20" s="122" customFormat="1" ht="15.95" customHeight="1" thickBot="1">
      <c r="A13" s="235" t="s">
        <v>16</v>
      </c>
      <c r="B13" s="233"/>
      <c r="C13" s="233"/>
      <c r="D13" s="233"/>
      <c r="E13" s="233"/>
      <c r="F13" s="233"/>
      <c r="G13" s="233"/>
      <c r="H13" s="111"/>
      <c r="I13" s="233" t="s">
        <v>72</v>
      </c>
      <c r="J13" s="233"/>
      <c r="K13" s="233"/>
      <c r="L13" s="233"/>
      <c r="M13" s="233"/>
      <c r="N13" s="233"/>
      <c r="O13" s="233"/>
      <c r="P13" s="234"/>
    </row>
    <row r="14" spans="1:20" s="122" customFormat="1" ht="15.95" customHeight="1">
      <c r="A14" s="112" t="s">
        <v>24</v>
      </c>
      <c r="B14" s="163" t="str">
        <f>IF(sonuc!$B$14&lt;&gt;"",sonuc!$B$14,"")</f>
        <v>Ertan Topönder</v>
      </c>
      <c r="C14" s="164" t="s">
        <v>13</v>
      </c>
      <c r="D14" s="162" t="str">
        <f>IF(sonuc!$B$19&lt;&gt;"",sonuc!$B$19,"")</f>
        <v xml:space="preserve">Bülent Milli  </v>
      </c>
      <c r="E14" s="54">
        <v>3</v>
      </c>
      <c r="F14" s="98" t="s">
        <v>13</v>
      </c>
      <c r="G14" s="150">
        <v>1</v>
      </c>
      <c r="H14" s="59"/>
      <c r="I14" s="153" t="s">
        <v>17</v>
      </c>
      <c r="J14" s="1" t="str">
        <f>IF(sonuc!$B$14&lt;&gt;"",sonuc!$B$14,"")</f>
        <v>Ertan Topönder</v>
      </c>
      <c r="K14" s="12" t="s">
        <v>13</v>
      </c>
      <c r="L14" s="13"/>
      <c r="M14" s="71" t="str">
        <f>IF(sonuc!$B$16&lt;&gt;"",sonuc!$B$16,"")</f>
        <v>Hayri Cangil</v>
      </c>
      <c r="N14" s="54">
        <v>1</v>
      </c>
      <c r="O14" s="98" t="s">
        <v>13</v>
      </c>
      <c r="P14" s="150">
        <v>3</v>
      </c>
    </row>
    <row r="15" spans="1:20" s="122" customFormat="1" ht="15.95" customHeight="1">
      <c r="A15" s="115" t="s">
        <v>25</v>
      </c>
      <c r="B15" s="9" t="str">
        <f>IF(sonuc!$B$15&lt;&gt;"",sonuc!$B$15,"")</f>
        <v xml:space="preserve">Zihni Şimşek  </v>
      </c>
      <c r="C15" s="14" t="s">
        <v>13</v>
      </c>
      <c r="D15" s="53" t="str">
        <f>IF(sonuc!$B$18&lt;&gt;"",sonuc!$B$18,"")</f>
        <v xml:space="preserve">Aydın Demirkol </v>
      </c>
      <c r="E15" s="161">
        <v>2</v>
      </c>
      <c r="F15" s="103" t="s">
        <v>13</v>
      </c>
      <c r="G15" s="151">
        <v>3</v>
      </c>
      <c r="H15" s="16"/>
      <c r="I15" s="154" t="s">
        <v>22</v>
      </c>
      <c r="J15" s="9" t="str">
        <f>IF(sonuc!$B$15&lt;&gt;"",sonuc!$B$15,"")</f>
        <v xml:space="preserve">Zihni Şimşek  </v>
      </c>
      <c r="K15" s="14" t="s">
        <v>13</v>
      </c>
      <c r="L15" s="15"/>
      <c r="M15" s="53" t="str">
        <f>IF(sonuc!$B$17&lt;&gt;"",sonuc!$B$17,"")</f>
        <v xml:space="preserve">Ahmet Konuklar </v>
      </c>
      <c r="N15" s="5">
        <v>1</v>
      </c>
      <c r="O15" s="103" t="s">
        <v>13</v>
      </c>
      <c r="P15" s="151">
        <v>3</v>
      </c>
    </row>
    <row r="16" spans="1:20" s="122" customFormat="1" ht="15.95" customHeight="1">
      <c r="A16" s="115" t="s">
        <v>44</v>
      </c>
      <c r="B16" s="165" t="str">
        <f>IF(sonuc!$B$16&lt;&gt;"",sonuc!$B$16,"")</f>
        <v>Hayri Cangil</v>
      </c>
      <c r="C16" s="166" t="s">
        <v>13</v>
      </c>
      <c r="D16" s="160" t="str">
        <f>IF(sonuc!$B$21&lt;&gt;"",sonuc!$B$21,"")</f>
        <v>Abdülkadir Taşcı</v>
      </c>
      <c r="E16" s="5">
        <v>0</v>
      </c>
      <c r="F16" s="103" t="s">
        <v>13</v>
      </c>
      <c r="G16" s="151">
        <v>3</v>
      </c>
      <c r="H16" s="16"/>
      <c r="I16" s="154" t="s">
        <v>77</v>
      </c>
      <c r="J16" s="9" t="str">
        <f>IF(sonuc!$B$21&lt;&gt;"",sonuc!$B$21,"")</f>
        <v>Abdülkadir Taşcı</v>
      </c>
      <c r="K16" s="14" t="s">
        <v>13</v>
      </c>
      <c r="L16" s="15"/>
      <c r="M16" s="53" t="str">
        <f>IF(sonuc!$B$18&lt;&gt;"",sonuc!$B$18,"")</f>
        <v xml:space="preserve">Aydın Demirkol </v>
      </c>
      <c r="N16" s="5">
        <v>3</v>
      </c>
      <c r="O16" s="103" t="s">
        <v>13</v>
      </c>
      <c r="P16" s="151">
        <v>2</v>
      </c>
    </row>
    <row r="17" spans="1:18" s="122" customFormat="1" ht="15.95" customHeight="1" thickBot="1">
      <c r="A17" s="119" t="s">
        <v>45</v>
      </c>
      <c r="B17" s="62" t="str">
        <f>IF(sonuc!$B$17&lt;&gt;"",sonuc!$B$17,"")</f>
        <v xml:space="preserve">Ahmet Konuklar </v>
      </c>
      <c r="C17" s="63" t="s">
        <v>13</v>
      </c>
      <c r="D17" s="64" t="str">
        <f>IF(sonuc!$B$20&lt;&gt;"",sonuc!$B$20,"")</f>
        <v xml:space="preserve">Suat Uğurlu </v>
      </c>
      <c r="E17" s="65">
        <v>0</v>
      </c>
      <c r="F17" s="108" t="s">
        <v>13</v>
      </c>
      <c r="G17" s="152">
        <v>3</v>
      </c>
      <c r="H17" s="67"/>
      <c r="I17" s="156" t="s">
        <v>78</v>
      </c>
      <c r="J17" s="62" t="str">
        <f>IF(sonuc!$B$20&lt;&gt;"",sonuc!$B$20,"")</f>
        <v xml:space="preserve">Suat Uğurlu </v>
      </c>
      <c r="K17" s="63" t="s">
        <v>13</v>
      </c>
      <c r="L17" s="68"/>
      <c r="M17" s="73" t="str">
        <f>IF(sonuc!$B$19&lt;&gt;"",sonuc!$B$19,"")</f>
        <v xml:space="preserve">Bülent Milli  </v>
      </c>
      <c r="N17" s="65">
        <v>3</v>
      </c>
      <c r="O17" s="108" t="s">
        <v>13</v>
      </c>
      <c r="P17" s="152">
        <v>1</v>
      </c>
    </row>
    <row r="18" spans="1:18" s="122" customFormat="1" ht="15.95" customHeight="1" thickBot="1">
      <c r="A18" s="235" t="s">
        <v>18</v>
      </c>
      <c r="B18" s="233"/>
      <c r="C18" s="233"/>
      <c r="D18" s="233"/>
      <c r="E18" s="233"/>
      <c r="F18" s="233"/>
      <c r="G18" s="233"/>
      <c r="H18" s="111"/>
      <c r="I18" s="231" t="s">
        <v>73</v>
      </c>
      <c r="J18" s="231"/>
      <c r="K18" s="231"/>
      <c r="L18" s="231"/>
      <c r="M18" s="231"/>
      <c r="N18" s="231"/>
      <c r="O18" s="231"/>
      <c r="P18" s="232"/>
    </row>
    <row r="19" spans="1:18" s="122" customFormat="1" ht="15.95" customHeight="1">
      <c r="A19" s="112" t="s">
        <v>21</v>
      </c>
      <c r="B19" s="1" t="str">
        <f>IF(sonuc!$B$14&lt;&gt;"",sonuc!$B$14,"")</f>
        <v>Ertan Topönder</v>
      </c>
      <c r="C19" s="12" t="s">
        <v>13</v>
      </c>
      <c r="D19" s="3" t="str">
        <f>IF(sonuc!$B$18&lt;&gt;"",sonuc!$B$18,"")</f>
        <v xml:space="preserve">Aydın Demirkol </v>
      </c>
      <c r="E19" s="54">
        <v>0</v>
      </c>
      <c r="F19" s="98" t="s">
        <v>13</v>
      </c>
      <c r="G19" s="150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8" s="122" customFormat="1" ht="15.95" customHeight="1">
      <c r="A20" s="115" t="s">
        <v>41</v>
      </c>
      <c r="B20" s="9" t="str">
        <f>IF(sonuc!$B$15&lt;&gt;"",sonuc!$B$15,"")</f>
        <v xml:space="preserve">Zihni Şimşek  </v>
      </c>
      <c r="C20" s="14" t="s">
        <v>13</v>
      </c>
      <c r="D20" s="10" t="str">
        <f>IF(sonuc!$B$21&lt;&gt;"",sonuc!$B$21,"")</f>
        <v>Abdülkadir Taşcı</v>
      </c>
      <c r="E20" s="5">
        <v>0</v>
      </c>
      <c r="F20" s="103" t="s">
        <v>13</v>
      </c>
      <c r="G20" s="151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  <c r="R20" s="122" t="s">
        <v>49</v>
      </c>
    </row>
    <row r="21" spans="1:18" s="122" customFormat="1" ht="15.95" customHeight="1">
      <c r="A21" s="115" t="s">
        <v>42</v>
      </c>
      <c r="B21" s="9" t="str">
        <f>IF(sonuc!$B$16&lt;&gt;"",sonuc!$B$16,"")</f>
        <v>Hayri Cangil</v>
      </c>
      <c r="C21" s="14" t="s">
        <v>13</v>
      </c>
      <c r="D21" s="10" t="str">
        <f>IF(sonuc!$B$20&lt;&gt;"",sonuc!$B$20,"")</f>
        <v xml:space="preserve">Suat Uğurlu </v>
      </c>
      <c r="E21" s="5">
        <v>3</v>
      </c>
      <c r="F21" s="103" t="s">
        <v>13</v>
      </c>
      <c r="G21" s="151">
        <v>0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8" s="122" customFormat="1" ht="15.95" customHeight="1" thickBot="1">
      <c r="A22" s="119" t="s">
        <v>43</v>
      </c>
      <c r="B22" s="62" t="str">
        <f>IF(sonuc!$B$17&lt;&gt;"",sonuc!$B$17,"")</f>
        <v xml:space="preserve">Ahmet Konuklar </v>
      </c>
      <c r="C22" s="63" t="s">
        <v>13</v>
      </c>
      <c r="D22" s="64" t="str">
        <f>IF(sonuc!$B$19&lt;&gt;"",sonuc!$B$19,"")</f>
        <v xml:space="preserve">Bülent Milli  </v>
      </c>
      <c r="E22" s="65">
        <v>3</v>
      </c>
      <c r="F22" s="108" t="s">
        <v>13</v>
      </c>
      <c r="G22" s="152">
        <v>1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8" s="122" customFormat="1" ht="12" customHeight="1"/>
    <row r="24" spans="1:18" s="122" customFormat="1" ht="12" customHeight="1"/>
    <row r="25" spans="1:18" s="122" customFormat="1" ht="12" customHeight="1"/>
    <row r="26" spans="1:18" s="122" customFormat="1" ht="12" customHeight="1"/>
    <row r="27" spans="1:18" s="122" customFormat="1" ht="12" customHeight="1"/>
    <row r="28" spans="1:18" s="122" customFormat="1" ht="12" customHeight="1"/>
    <row r="29" spans="1:18" s="122" customFormat="1" ht="15.75"/>
    <row r="30" spans="1:18" s="122" customFormat="1" ht="12" customHeight="1"/>
    <row r="31" spans="1:18" s="122" customFormat="1" ht="12" customHeight="1"/>
    <row r="32" spans="1:18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workbookViewId="0">
      <selection activeCell="N17" sqref="N17"/>
    </sheetView>
  </sheetViews>
  <sheetFormatPr defaultColWidth="11.42578125" defaultRowHeight="12.75"/>
  <cols>
    <col min="1" max="1" width="4.7109375" style="124" customWidth="1"/>
    <col min="2" max="2" width="23.42578125" style="93" bestFit="1" customWidth="1"/>
    <col min="3" max="3" width="0.85546875" style="93" customWidth="1"/>
    <col min="4" max="4" width="22.1406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3.42578125" style="93" bestFit="1" customWidth="1"/>
    <col min="11" max="11" width="0.85546875" style="93" customWidth="1"/>
    <col min="12" max="12" width="1.7109375" style="93" customWidth="1"/>
    <col min="13" max="13" width="23.425781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5" t="s">
        <v>50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93"/>
    </row>
    <row r="2" spans="1:20" s="94" customFormat="1" ht="19.5" customHeight="1" thickBot="1">
      <c r="A2" s="226" t="str">
        <f>sonuc!A22</f>
        <v>Grup 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93"/>
    </row>
    <row r="3" spans="1:20" s="94" customFormat="1" ht="15.95" customHeight="1" thickBot="1">
      <c r="A3" s="227" t="s">
        <v>12</v>
      </c>
      <c r="B3" s="228"/>
      <c r="C3" s="228"/>
      <c r="D3" s="228"/>
      <c r="E3" s="228"/>
      <c r="F3" s="228"/>
      <c r="G3" s="228"/>
      <c r="H3" s="95"/>
      <c r="I3" s="228" t="s">
        <v>71</v>
      </c>
      <c r="J3" s="228"/>
      <c r="K3" s="228"/>
      <c r="L3" s="228"/>
      <c r="M3" s="228"/>
      <c r="N3" s="228"/>
      <c r="O3" s="228"/>
      <c r="P3" s="229"/>
      <c r="Q3" s="93"/>
    </row>
    <row r="4" spans="1:20" ht="15.95" customHeight="1">
      <c r="A4" s="96" t="s">
        <v>37</v>
      </c>
      <c r="B4" s="1" t="str">
        <f>IF(sonuc!$B$24&lt;&gt;"",sonuc!$B$24,"")</f>
        <v>Ümit Şen</v>
      </c>
      <c r="C4" s="2" t="s">
        <v>13</v>
      </c>
      <c r="D4" s="71" t="str">
        <f>IF(sonuc!$B$31&lt;&gt;"",sonuc!$B$31,"")</f>
        <v xml:space="preserve">Uğraş Elvan </v>
      </c>
      <c r="E4" s="54">
        <v>2</v>
      </c>
      <c r="F4" s="98" t="s">
        <v>13</v>
      </c>
      <c r="G4" s="55">
        <v>3</v>
      </c>
      <c r="H4" s="59"/>
      <c r="I4" s="99" t="s">
        <v>19</v>
      </c>
      <c r="J4" s="1" t="str">
        <f>IF(sonuc!$B$24&lt;&gt;"",sonuc!$B$24,"")</f>
        <v>Ümit Şen</v>
      </c>
      <c r="K4" s="2" t="s">
        <v>13</v>
      </c>
      <c r="L4" s="4"/>
      <c r="M4" s="3" t="str">
        <f>IF(sonuc!$B$27&lt;&gt;"",sonuc!$B$27,"")</f>
        <v>Sinan Balta</v>
      </c>
      <c r="N4" s="54">
        <v>2</v>
      </c>
      <c r="O4" s="98" t="s">
        <v>13</v>
      </c>
      <c r="P4" s="55">
        <v>3</v>
      </c>
      <c r="T4" s="93"/>
    </row>
    <row r="5" spans="1:20" ht="15.95" customHeight="1">
      <c r="A5" s="101" t="s">
        <v>38</v>
      </c>
      <c r="B5" s="9" t="str">
        <f>IF(sonuc!$B$25&lt;&gt;"",sonuc!$B$25,"")</f>
        <v/>
      </c>
      <c r="C5" s="7" t="s">
        <v>13</v>
      </c>
      <c r="D5" s="53" t="str">
        <f>IF(sonuc!$B$30&lt;&gt;"",sonuc!$B$30,"")</f>
        <v xml:space="preserve">Ömer Erdoğan </v>
      </c>
      <c r="E5" s="5"/>
      <c r="F5" s="103" t="s">
        <v>13</v>
      </c>
      <c r="G5" s="6"/>
      <c r="H5" s="16"/>
      <c r="I5" s="104" t="s">
        <v>20</v>
      </c>
      <c r="J5" s="9" t="str">
        <f>IF(sonuc!$B$25&lt;&gt;"",sonuc!$B$25,"")</f>
        <v/>
      </c>
      <c r="K5" s="7" t="s">
        <v>13</v>
      </c>
      <c r="L5" s="11"/>
      <c r="M5" s="10" t="str">
        <f>IF(sonuc!$B$26&lt;&gt;"",sonuc!$B$26,"")</f>
        <v/>
      </c>
      <c r="N5" s="5"/>
      <c r="O5" s="103" t="s">
        <v>13</v>
      </c>
      <c r="P5" s="6"/>
      <c r="T5" s="93"/>
    </row>
    <row r="6" spans="1:20" ht="15.95" customHeight="1">
      <c r="A6" s="101" t="s">
        <v>39</v>
      </c>
      <c r="B6" s="9" t="str">
        <f>IF(sonuc!$B$26&lt;&gt;"",sonuc!$B$26,"")</f>
        <v/>
      </c>
      <c r="C6" s="7" t="s">
        <v>13</v>
      </c>
      <c r="D6" s="53" t="str">
        <f>IF(sonuc!$B$29&lt;&gt;"",sonuc!$B$29,"")</f>
        <v/>
      </c>
      <c r="E6" s="5"/>
      <c r="F6" s="103" t="s">
        <v>13</v>
      </c>
      <c r="G6" s="6"/>
      <c r="H6" s="16"/>
      <c r="I6" s="104" t="s">
        <v>74</v>
      </c>
      <c r="J6" s="9" t="str">
        <f>IF(sonuc!$B$31&lt;&gt;"",sonuc!$B$31,"")</f>
        <v xml:space="preserve">Uğraş Elvan </v>
      </c>
      <c r="K6" s="7" t="s">
        <v>13</v>
      </c>
      <c r="L6" s="11"/>
      <c r="M6" s="10" t="str">
        <f>IF(sonuc!$B$30&lt;&gt;"",sonuc!$B$30,"")</f>
        <v xml:space="preserve">Ömer Erdoğan </v>
      </c>
      <c r="N6" s="5">
        <v>3</v>
      </c>
      <c r="O6" s="103" t="s">
        <v>13</v>
      </c>
      <c r="P6" s="6">
        <v>1</v>
      </c>
      <c r="T6" s="93"/>
    </row>
    <row r="7" spans="1:20" ht="15.95" customHeight="1" thickBot="1">
      <c r="A7" s="106" t="s">
        <v>40</v>
      </c>
      <c r="B7" s="62" t="str">
        <f>IF(sonuc!$B$27&lt;&gt;"",sonuc!$B$27,"")</f>
        <v>Sinan Balta</v>
      </c>
      <c r="C7" s="72" t="s">
        <v>13</v>
      </c>
      <c r="D7" s="73" t="str">
        <f>IF(sonuc!$B$28&lt;&gt;"",sonuc!$B$28,"")</f>
        <v>Hüseyin Gümüş</v>
      </c>
      <c r="E7" s="65">
        <v>1</v>
      </c>
      <c r="F7" s="108" t="s">
        <v>13</v>
      </c>
      <c r="G7" s="66">
        <v>3</v>
      </c>
      <c r="H7" s="67"/>
      <c r="I7" s="109" t="s">
        <v>46</v>
      </c>
      <c r="J7" s="62" t="str">
        <f>IF(sonuc!$B$28&lt;&gt;"",sonuc!$B$28,"")</f>
        <v>Hüseyin Gümüş</v>
      </c>
      <c r="K7" s="72" t="s">
        <v>13</v>
      </c>
      <c r="L7" s="74"/>
      <c r="M7" s="64" t="str">
        <f>IF(sonuc!$B$29&lt;&gt;"",sonuc!$B$29,"")</f>
        <v/>
      </c>
      <c r="N7" s="65"/>
      <c r="O7" s="108" t="s">
        <v>13</v>
      </c>
      <c r="P7" s="66"/>
      <c r="T7" s="93"/>
    </row>
    <row r="8" spans="1:20" ht="15.95" customHeight="1" thickBot="1">
      <c r="A8" s="230" t="s">
        <v>14</v>
      </c>
      <c r="B8" s="231"/>
      <c r="C8" s="231"/>
      <c r="D8" s="231"/>
      <c r="E8" s="231"/>
      <c r="F8" s="231"/>
      <c r="G8" s="231"/>
      <c r="H8" s="111"/>
      <c r="I8" s="231" t="s">
        <v>23</v>
      </c>
      <c r="J8" s="231"/>
      <c r="K8" s="231"/>
      <c r="L8" s="231"/>
      <c r="M8" s="231"/>
      <c r="N8" s="231"/>
      <c r="O8" s="231"/>
      <c r="P8" s="232"/>
      <c r="T8" s="93"/>
    </row>
    <row r="9" spans="1:20" ht="15.95" customHeight="1">
      <c r="A9" s="112" t="s">
        <v>34</v>
      </c>
      <c r="B9" s="1" t="str">
        <f>IF(sonuc!$B$24&lt;&gt;"",sonuc!$B$24,"")</f>
        <v>Ümit Şen</v>
      </c>
      <c r="C9" s="12" t="s">
        <v>13</v>
      </c>
      <c r="D9" s="3" t="str">
        <f>IF(sonuc!$B$30&lt;&gt;"",sonuc!$B$30,"")</f>
        <v xml:space="preserve">Ömer Erdoğan </v>
      </c>
      <c r="E9" s="54">
        <v>1</v>
      </c>
      <c r="F9" s="98" t="s">
        <v>13</v>
      </c>
      <c r="G9" s="55">
        <v>3</v>
      </c>
      <c r="H9" s="59"/>
      <c r="I9" s="99" t="s">
        <v>15</v>
      </c>
      <c r="J9" s="1" t="str">
        <f>IF(sonuc!$B$24&lt;&gt;"",sonuc!$B$24,"")</f>
        <v>Ümit Şen</v>
      </c>
      <c r="K9" s="12" t="s">
        <v>13</v>
      </c>
      <c r="L9" s="13"/>
      <c r="M9" s="3" t="str">
        <f>IF(sonuc!$B$25&lt;&gt;"",sonuc!$B$25,"")</f>
        <v/>
      </c>
      <c r="N9" s="60"/>
      <c r="O9" s="98" t="s">
        <v>13</v>
      </c>
      <c r="P9" s="55"/>
      <c r="T9" s="93"/>
    </row>
    <row r="10" spans="1:20" ht="15.95" customHeight="1">
      <c r="A10" s="115" t="s">
        <v>35</v>
      </c>
      <c r="B10" s="9" t="str">
        <f>IF(sonuc!$B$25&lt;&gt;"",sonuc!$B$25,"")</f>
        <v/>
      </c>
      <c r="C10" s="14" t="s">
        <v>13</v>
      </c>
      <c r="D10" s="10" t="str">
        <f>IF(sonuc!$B$29&lt;&gt;"",sonuc!$B$29,"")</f>
        <v/>
      </c>
      <c r="E10" s="5"/>
      <c r="F10" s="103" t="s">
        <v>13</v>
      </c>
      <c r="G10" s="6"/>
      <c r="H10" s="16"/>
      <c r="I10" s="104" t="s">
        <v>75</v>
      </c>
      <c r="J10" s="9" t="str">
        <f>IF(sonuc!$B$31&lt;&gt;"",sonuc!$B$31,"")</f>
        <v xml:space="preserve">Uğraş Elvan </v>
      </c>
      <c r="K10" s="14" t="s">
        <v>13</v>
      </c>
      <c r="L10" s="15"/>
      <c r="M10" s="10" t="str">
        <f>IF(sonuc!$B$29&lt;&gt;"",sonuc!$B$29,"")</f>
        <v/>
      </c>
      <c r="N10" s="8"/>
      <c r="O10" s="103" t="s">
        <v>13</v>
      </c>
      <c r="P10" s="6"/>
      <c r="T10" s="93"/>
    </row>
    <row r="11" spans="1:20" ht="15.95" customHeight="1">
      <c r="A11" s="115" t="s">
        <v>36</v>
      </c>
      <c r="B11" s="9" t="str">
        <f>IF(sonuc!$B$26&lt;&gt;"",sonuc!$B$26,"")</f>
        <v/>
      </c>
      <c r="C11" s="14" t="s">
        <v>13</v>
      </c>
      <c r="D11" s="10" t="str">
        <f>IF(sonuc!$B$28&lt;&gt;"",sonuc!$B$28,"")</f>
        <v>Hüseyin Gümüş</v>
      </c>
      <c r="E11" s="5"/>
      <c r="F11" s="103" t="s">
        <v>13</v>
      </c>
      <c r="G11" s="6"/>
      <c r="H11" s="16"/>
      <c r="I11" s="118" t="s">
        <v>70</v>
      </c>
      <c r="J11" s="9" t="str">
        <f>IF(sonuc!$B$27&lt;&gt;"",sonuc!$B$27,"")</f>
        <v>Sinan Balta</v>
      </c>
      <c r="K11" s="14" t="s">
        <v>13</v>
      </c>
      <c r="L11" s="15"/>
      <c r="M11" s="10" t="str">
        <f>IF(sonuc!$B$26&lt;&gt;"",sonuc!$B$26,"")</f>
        <v/>
      </c>
      <c r="N11" s="8"/>
      <c r="O11" s="103" t="s">
        <v>13</v>
      </c>
      <c r="P11" s="6"/>
      <c r="T11" s="93"/>
    </row>
    <row r="12" spans="1:20" ht="15.95" customHeight="1" thickBot="1">
      <c r="A12" s="119" t="s">
        <v>47</v>
      </c>
      <c r="B12" s="62" t="str">
        <f>IF(sonuc!$B$27&lt;&gt;"",sonuc!$B$27,"")</f>
        <v>Sinan Balta</v>
      </c>
      <c r="C12" s="63" t="s">
        <v>13</v>
      </c>
      <c r="D12" s="64" t="str">
        <f>IF(sonuc!$B$31&lt;&gt;"",sonuc!$B$31,"")</f>
        <v xml:space="preserve">Uğraş Elvan </v>
      </c>
      <c r="E12" s="65">
        <v>0</v>
      </c>
      <c r="F12" s="108" t="s">
        <v>13</v>
      </c>
      <c r="G12" s="66">
        <v>3</v>
      </c>
      <c r="H12" s="67"/>
      <c r="I12" s="109" t="s">
        <v>76</v>
      </c>
      <c r="J12" s="62" t="str">
        <f>IF(sonuc!$B$30&lt;&gt;"",sonuc!$B$30,"")</f>
        <v xml:space="preserve">Ömer Erdoğan </v>
      </c>
      <c r="K12" s="63" t="s">
        <v>13</v>
      </c>
      <c r="L12" s="68"/>
      <c r="M12" s="64" t="str">
        <f>IF(sonuc!$B$28&lt;&gt;"",sonuc!$B$28,"")</f>
        <v>Hüseyin Gümüş</v>
      </c>
      <c r="N12" s="69">
        <v>3</v>
      </c>
      <c r="O12" s="108" t="s">
        <v>13</v>
      </c>
      <c r="P12" s="66">
        <v>0</v>
      </c>
      <c r="T12" s="93"/>
    </row>
    <row r="13" spans="1:20" s="122" customFormat="1" ht="15.95" customHeight="1" thickBot="1">
      <c r="A13" s="230" t="s">
        <v>16</v>
      </c>
      <c r="B13" s="231"/>
      <c r="C13" s="231"/>
      <c r="D13" s="231"/>
      <c r="E13" s="231"/>
      <c r="F13" s="231"/>
      <c r="G13" s="231"/>
      <c r="H13" s="111"/>
      <c r="I13" s="231" t="s">
        <v>72</v>
      </c>
      <c r="J13" s="231"/>
      <c r="K13" s="231"/>
      <c r="L13" s="231"/>
      <c r="M13" s="231"/>
      <c r="N13" s="231"/>
      <c r="O13" s="231"/>
      <c r="P13" s="232"/>
    </row>
    <row r="14" spans="1:20" s="122" customFormat="1" ht="15.95" customHeight="1">
      <c r="A14" s="112" t="s">
        <v>24</v>
      </c>
      <c r="B14" s="1" t="str">
        <f>IF(sonuc!$B$24&lt;&gt;"",sonuc!$B$24,"")</f>
        <v>Ümit Şen</v>
      </c>
      <c r="C14" s="12" t="s">
        <v>13</v>
      </c>
      <c r="D14" s="3" t="str">
        <f>IF(sonuc!$B$29&lt;&gt;"",sonuc!$B$29,"")</f>
        <v/>
      </c>
      <c r="E14" s="54"/>
      <c r="F14" s="98" t="s">
        <v>13</v>
      </c>
      <c r="G14" s="55"/>
      <c r="H14" s="59"/>
      <c r="I14" s="99" t="s">
        <v>17</v>
      </c>
      <c r="J14" s="1" t="str">
        <f>IF(sonuc!$B$24&lt;&gt;"",sonuc!$B$24,"")</f>
        <v>Ümit Şen</v>
      </c>
      <c r="K14" s="12" t="s">
        <v>13</v>
      </c>
      <c r="L14" s="13"/>
      <c r="M14" s="3" t="str">
        <f>IF(sonuc!$B$26&lt;&gt;"",sonuc!$B$26,"")</f>
        <v/>
      </c>
      <c r="N14" s="54"/>
      <c r="O14" s="98" t="s">
        <v>13</v>
      </c>
      <c r="P14" s="55"/>
    </row>
    <row r="15" spans="1:20" s="122" customFormat="1" ht="15.95" customHeight="1">
      <c r="A15" s="115" t="s">
        <v>25</v>
      </c>
      <c r="B15" s="9" t="str">
        <f>IF(sonuc!$B$25&lt;&gt;"",sonuc!$B$25,"")</f>
        <v/>
      </c>
      <c r="C15" s="14" t="s">
        <v>13</v>
      </c>
      <c r="D15" s="10" t="str">
        <f>IF(sonuc!$B$28&lt;&gt;"",sonuc!$B$28,"")</f>
        <v>Hüseyin Gümüş</v>
      </c>
      <c r="E15" s="5"/>
      <c r="F15" s="103" t="s">
        <v>13</v>
      </c>
      <c r="G15" s="6"/>
      <c r="H15" s="16"/>
      <c r="I15" s="104" t="s">
        <v>22</v>
      </c>
      <c r="J15" s="9" t="str">
        <f>IF(sonuc!$B$25&lt;&gt;"",sonuc!$B$25,"")</f>
        <v/>
      </c>
      <c r="K15" s="14" t="s">
        <v>13</v>
      </c>
      <c r="L15" s="15"/>
      <c r="M15" s="10" t="str">
        <f>IF(sonuc!$B$27&lt;&gt;"",sonuc!$B$27,"")</f>
        <v>Sinan Balta</v>
      </c>
      <c r="N15" s="5"/>
      <c r="O15" s="103" t="s">
        <v>13</v>
      </c>
      <c r="P15" s="6"/>
    </row>
    <row r="16" spans="1:20" s="122" customFormat="1" ht="15.95" customHeight="1">
      <c r="A16" s="115" t="s">
        <v>44</v>
      </c>
      <c r="B16" s="9" t="str">
        <f>IF(sonuc!$B$26&lt;&gt;"",sonuc!$B$26,"")</f>
        <v/>
      </c>
      <c r="C16" s="14" t="s">
        <v>13</v>
      </c>
      <c r="D16" s="10" t="str">
        <f>IF(sonuc!$B$31&lt;&gt;"",sonuc!$B$31,"")</f>
        <v xml:space="preserve">Uğraş Elvan </v>
      </c>
      <c r="E16" s="5"/>
      <c r="F16" s="103" t="s">
        <v>13</v>
      </c>
      <c r="G16" s="6"/>
      <c r="H16" s="16"/>
      <c r="I16" s="104" t="s">
        <v>77</v>
      </c>
      <c r="J16" s="9" t="str">
        <f>IF(sonuc!$B$31&lt;&gt;"",sonuc!$B$31,"")</f>
        <v xml:space="preserve">Uğraş Elvan </v>
      </c>
      <c r="K16" s="14" t="s">
        <v>13</v>
      </c>
      <c r="L16" s="15"/>
      <c r="M16" s="10" t="str">
        <f>IF(sonuc!$B$28&lt;&gt;"",sonuc!$B$28,"")</f>
        <v>Hüseyin Gümüş</v>
      </c>
      <c r="N16" s="5">
        <v>1</v>
      </c>
      <c r="O16" s="103" t="s">
        <v>13</v>
      </c>
      <c r="P16" s="6">
        <v>3</v>
      </c>
    </row>
    <row r="17" spans="1:16" s="122" customFormat="1" ht="15.95" customHeight="1" thickBot="1">
      <c r="A17" s="119" t="s">
        <v>45</v>
      </c>
      <c r="B17" s="62" t="str">
        <f>IF(sonuc!$B$27&lt;&gt;"",sonuc!$B$27,"")</f>
        <v>Sinan Balta</v>
      </c>
      <c r="C17" s="63" t="s">
        <v>13</v>
      </c>
      <c r="D17" s="64" t="str">
        <f>IF(sonuc!$B$30&lt;&gt;"",sonuc!$B$30,"")</f>
        <v xml:space="preserve">Ömer Erdoğan </v>
      </c>
      <c r="E17" s="65">
        <v>0</v>
      </c>
      <c r="F17" s="108" t="s">
        <v>13</v>
      </c>
      <c r="G17" s="66">
        <v>3</v>
      </c>
      <c r="H17" s="67"/>
      <c r="I17" s="109" t="s">
        <v>78</v>
      </c>
      <c r="J17" s="62" t="str">
        <f>IF(sonuc!$B$30&lt;&gt;"",sonuc!$B$30,"")</f>
        <v xml:space="preserve">Ömer Erdoğan </v>
      </c>
      <c r="K17" s="63" t="s">
        <v>13</v>
      </c>
      <c r="L17" s="68"/>
      <c r="M17" s="64" t="str">
        <f>IF(sonuc!$B$29&lt;&gt;"",sonuc!$B$29,"")</f>
        <v/>
      </c>
      <c r="N17" s="65"/>
      <c r="O17" s="108" t="s">
        <v>13</v>
      </c>
      <c r="P17" s="66"/>
    </row>
    <row r="18" spans="1:16" s="122" customFormat="1" ht="15.95" customHeight="1" thickBot="1">
      <c r="A18" s="230" t="s">
        <v>18</v>
      </c>
      <c r="B18" s="231"/>
      <c r="C18" s="231"/>
      <c r="D18" s="231"/>
      <c r="E18" s="231"/>
      <c r="F18" s="231"/>
      <c r="G18" s="231"/>
      <c r="H18" s="111"/>
      <c r="I18" s="231" t="s">
        <v>73</v>
      </c>
      <c r="J18" s="231"/>
      <c r="K18" s="231"/>
      <c r="L18" s="231"/>
      <c r="M18" s="231"/>
      <c r="N18" s="231"/>
      <c r="O18" s="231"/>
      <c r="P18" s="232"/>
    </row>
    <row r="19" spans="1:16" s="122" customFormat="1" ht="15.95" customHeight="1">
      <c r="A19" s="112" t="s">
        <v>21</v>
      </c>
      <c r="B19" s="1" t="str">
        <f>IF(sonuc!$B$24&lt;&gt;"",sonuc!$B$24,"")</f>
        <v>Ümit Şen</v>
      </c>
      <c r="C19" s="12" t="s">
        <v>13</v>
      </c>
      <c r="D19" s="3" t="str">
        <f>IF(sonuc!$B$28&lt;&gt;"",sonuc!$B$28,"")</f>
        <v>Hüseyin Gümüş</v>
      </c>
      <c r="E19" s="54">
        <v>3</v>
      </c>
      <c r="F19" s="98" t="s">
        <v>13</v>
      </c>
      <c r="G19" s="55">
        <v>2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IF(sonuc!$B$25&lt;&gt;"",sonuc!$B$25,"")</f>
        <v/>
      </c>
      <c r="C20" s="14" t="s">
        <v>13</v>
      </c>
      <c r="D20" s="10" t="str">
        <f>IF(sonuc!$B$31&lt;&gt;"",sonuc!$B$31,"")</f>
        <v xml:space="preserve">Uğraş Elvan </v>
      </c>
      <c r="E20" s="5"/>
      <c r="F20" s="103" t="s">
        <v>13</v>
      </c>
      <c r="G20" s="6"/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IF(sonuc!$B$26&lt;&gt;"",sonuc!$B$26,"")</f>
        <v/>
      </c>
      <c r="C21" s="14" t="s">
        <v>13</v>
      </c>
      <c r="D21" s="10" t="str">
        <f>IF(sonuc!$B$30&lt;&gt;"",sonuc!$B$30,"")</f>
        <v xml:space="preserve">Ömer Erdoğan </v>
      </c>
      <c r="E21" s="5"/>
      <c r="F21" s="103" t="s">
        <v>13</v>
      </c>
      <c r="G21" s="6"/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IF(sonuc!$B$27&lt;&gt;"",sonuc!$B$27,"")</f>
        <v>Sinan Balta</v>
      </c>
      <c r="C22" s="63" t="s">
        <v>13</v>
      </c>
      <c r="D22" s="64" t="str">
        <f>IF(sonuc!$B$29&lt;&gt;"",sonuc!$B$29,"")</f>
        <v/>
      </c>
      <c r="E22" s="65"/>
      <c r="F22" s="108" t="s">
        <v>13</v>
      </c>
      <c r="G22" s="66"/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Normal="100" workbookViewId="0">
      <selection activeCell="D4" sqref="D4"/>
    </sheetView>
  </sheetViews>
  <sheetFormatPr defaultColWidth="11.42578125" defaultRowHeight="12.75"/>
  <cols>
    <col min="1" max="1" width="4.7109375" style="124" customWidth="1"/>
    <col min="2" max="2" width="22.28515625" style="93" bestFit="1" customWidth="1"/>
    <col min="3" max="3" width="0.85546875" style="93" customWidth="1"/>
    <col min="4" max="4" width="19.57031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21.42578125" style="93" bestFit="1" customWidth="1"/>
    <col min="11" max="11" width="0.85546875" style="93" customWidth="1"/>
    <col min="12" max="12" width="1.7109375" style="93" customWidth="1"/>
    <col min="13" max="13" width="22.2851562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5" t="s">
        <v>50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93"/>
    </row>
    <row r="2" spans="1:20" s="94" customFormat="1" ht="19.5" customHeight="1" thickBot="1">
      <c r="A2" s="226" t="str">
        <f>sonuc!A32</f>
        <v>Grup 3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93"/>
    </row>
    <row r="3" spans="1:20" s="94" customFormat="1" ht="15.95" customHeight="1" thickBot="1">
      <c r="A3" s="227" t="s">
        <v>12</v>
      </c>
      <c r="B3" s="228"/>
      <c r="C3" s="228"/>
      <c r="D3" s="228"/>
      <c r="E3" s="228"/>
      <c r="F3" s="228"/>
      <c r="G3" s="228"/>
      <c r="H3" s="95"/>
      <c r="I3" s="228" t="s">
        <v>71</v>
      </c>
      <c r="J3" s="228"/>
      <c r="K3" s="228"/>
      <c r="L3" s="228"/>
      <c r="M3" s="228"/>
      <c r="N3" s="228"/>
      <c r="O3" s="228"/>
      <c r="P3" s="229"/>
      <c r="Q3" s="93"/>
    </row>
    <row r="4" spans="1:20" ht="15.95" customHeight="1">
      <c r="A4" s="96" t="s">
        <v>37</v>
      </c>
      <c r="B4" s="1" t="str">
        <f>IF(sonuc!$B$34&lt;&gt;"",sonuc!$B$34,"")</f>
        <v/>
      </c>
      <c r="C4" s="2" t="s">
        <v>13</v>
      </c>
      <c r="D4" s="71" t="str">
        <f>IF(sonuc!$B$41&lt;&gt;"",sonuc!$B$41,"")</f>
        <v>Tuncay Temiz</v>
      </c>
      <c r="E4" s="54"/>
      <c r="F4" s="98" t="s">
        <v>13</v>
      </c>
      <c r="G4" s="55"/>
      <c r="H4" s="59"/>
      <c r="I4" s="99" t="s">
        <v>19</v>
      </c>
      <c r="J4" s="1" t="str">
        <f>IF(sonuc!$B$34&lt;&gt;"",sonuc!$B$34,"")</f>
        <v/>
      </c>
      <c r="K4" s="2" t="s">
        <v>13</v>
      </c>
      <c r="L4" s="4"/>
      <c r="M4" s="3" t="str">
        <f>IF(sonuc!$B$37&lt;&gt;"",sonuc!$B$37,"")</f>
        <v xml:space="preserve">Vangel Kozmidis </v>
      </c>
      <c r="N4" s="60"/>
      <c r="O4" s="98" t="s">
        <v>13</v>
      </c>
      <c r="P4" s="61"/>
      <c r="T4" s="93"/>
    </row>
    <row r="5" spans="1:20" ht="15.95" customHeight="1">
      <c r="A5" s="101" t="s">
        <v>38</v>
      </c>
      <c r="B5" s="9" t="str">
        <f>IF(sonuc!$B$35&lt;&gt;"",sonuc!$B$35,"")</f>
        <v/>
      </c>
      <c r="C5" s="7" t="s">
        <v>13</v>
      </c>
      <c r="D5" s="53" t="str">
        <f>IF(sonuc!$B$40&lt;&gt;"",sonuc!$B$40,"")</f>
        <v xml:space="preserve">Nezih Oktay </v>
      </c>
      <c r="E5" s="5"/>
      <c r="F5" s="103" t="s">
        <v>13</v>
      </c>
      <c r="G5" s="6"/>
      <c r="H5" s="16"/>
      <c r="I5" s="104" t="s">
        <v>20</v>
      </c>
      <c r="J5" s="9" t="str">
        <f>IF(sonuc!$B$35&lt;&gt;"",sonuc!$B$35,"")</f>
        <v/>
      </c>
      <c r="K5" s="7" t="s">
        <v>13</v>
      </c>
      <c r="L5" s="11"/>
      <c r="M5" s="10" t="str">
        <f>IF(sonuc!$B$36&lt;&gt;"",sonuc!$B$36,"")</f>
        <v/>
      </c>
      <c r="N5" s="8"/>
      <c r="O5" s="103" t="s">
        <v>13</v>
      </c>
      <c r="P5" s="17"/>
      <c r="T5" s="93"/>
    </row>
    <row r="6" spans="1:20" ht="15.95" customHeight="1">
      <c r="A6" s="101" t="s">
        <v>39</v>
      </c>
      <c r="B6" s="9" t="str">
        <f>IF(sonuc!$B$36&lt;&gt;"",sonuc!$B$36,"")</f>
        <v/>
      </c>
      <c r="C6" s="7" t="s">
        <v>13</v>
      </c>
      <c r="D6" s="53" t="str">
        <f>IF(sonuc!$B$39&lt;&gt;"",sonuc!$B$39,"")</f>
        <v xml:space="preserve">Ozan Kamış </v>
      </c>
      <c r="E6" s="5"/>
      <c r="F6" s="103" t="s">
        <v>13</v>
      </c>
      <c r="G6" s="6"/>
      <c r="H6" s="16"/>
      <c r="I6" s="104" t="s">
        <v>74</v>
      </c>
      <c r="J6" s="9" t="str">
        <f>IF(sonuc!$B$41&lt;&gt;"",sonuc!$B$41,"")</f>
        <v>Tuncay Temiz</v>
      </c>
      <c r="K6" s="7" t="s">
        <v>13</v>
      </c>
      <c r="L6" s="11"/>
      <c r="M6" s="10" t="str">
        <f>IF(sonuc!$B$40&lt;&gt;"",sonuc!$B$40,"")</f>
        <v xml:space="preserve">Nezih Oktay </v>
      </c>
      <c r="N6" s="8">
        <v>2</v>
      </c>
      <c r="O6" s="103" t="s">
        <v>13</v>
      </c>
      <c r="P6" s="17">
        <v>3</v>
      </c>
      <c r="T6" s="93"/>
    </row>
    <row r="7" spans="1:20" ht="15.95" customHeight="1" thickBot="1">
      <c r="A7" s="106" t="s">
        <v>40</v>
      </c>
      <c r="B7" s="62" t="str">
        <f>IF(sonuc!$B$37&lt;&gt;"",sonuc!$B$37,"")</f>
        <v xml:space="preserve">Vangel Kozmidis </v>
      </c>
      <c r="C7" s="72" t="s">
        <v>13</v>
      </c>
      <c r="D7" s="73" t="str">
        <f>IF(sonuc!$B$38&lt;&gt;"",sonuc!$B$38,"")</f>
        <v>Metin Özvarna</v>
      </c>
      <c r="E7" s="65">
        <v>1</v>
      </c>
      <c r="F7" s="108" t="s">
        <v>13</v>
      </c>
      <c r="G7" s="66">
        <v>3</v>
      </c>
      <c r="H7" s="67"/>
      <c r="I7" s="109" t="s">
        <v>46</v>
      </c>
      <c r="J7" s="62" t="str">
        <f>IF(sonuc!$B$38&lt;&gt;"",sonuc!$B$38,"")</f>
        <v>Metin Özvarna</v>
      </c>
      <c r="K7" s="72" t="s">
        <v>13</v>
      </c>
      <c r="L7" s="74"/>
      <c r="M7" s="64" t="str">
        <f>IF(sonuc!$B$39&lt;&gt;"",sonuc!$B$39,"")</f>
        <v xml:space="preserve">Ozan Kamış </v>
      </c>
      <c r="N7" s="69">
        <v>0</v>
      </c>
      <c r="O7" s="108" t="s">
        <v>13</v>
      </c>
      <c r="P7" s="70">
        <v>3</v>
      </c>
      <c r="T7" s="93"/>
    </row>
    <row r="8" spans="1:20" ht="15.95" customHeight="1" thickBot="1">
      <c r="A8" s="230" t="s">
        <v>14</v>
      </c>
      <c r="B8" s="231"/>
      <c r="C8" s="231"/>
      <c r="D8" s="231"/>
      <c r="E8" s="231"/>
      <c r="F8" s="231"/>
      <c r="G8" s="231"/>
      <c r="H8" s="111"/>
      <c r="I8" s="231" t="s">
        <v>23</v>
      </c>
      <c r="J8" s="231"/>
      <c r="K8" s="231"/>
      <c r="L8" s="231"/>
      <c r="M8" s="231"/>
      <c r="N8" s="231"/>
      <c r="O8" s="231"/>
      <c r="P8" s="232"/>
      <c r="T8" s="93"/>
    </row>
    <row r="9" spans="1:20" ht="15.95" customHeight="1">
      <c r="A9" s="112" t="s">
        <v>34</v>
      </c>
      <c r="B9" s="1" t="str">
        <f>IF(sonuc!$B$34&lt;&gt;"",sonuc!$B$34,"")</f>
        <v/>
      </c>
      <c r="C9" s="12" t="s">
        <v>13</v>
      </c>
      <c r="D9" s="3" t="str">
        <f>IF(sonuc!$B$40&lt;&gt;"",sonuc!$B$40,"")</f>
        <v xml:space="preserve">Nezih Oktay </v>
      </c>
      <c r="E9" s="54"/>
      <c r="F9" s="98" t="s">
        <v>13</v>
      </c>
      <c r="G9" s="55"/>
      <c r="H9" s="59"/>
      <c r="I9" s="99" t="s">
        <v>15</v>
      </c>
      <c r="J9" s="1" t="str">
        <f>IF(sonuc!$B$34&lt;&gt;"",sonuc!$B$34,"")</f>
        <v/>
      </c>
      <c r="K9" s="12" t="s">
        <v>13</v>
      </c>
      <c r="L9" s="13"/>
      <c r="M9" s="3" t="str">
        <f>IF(sonuc!$B$35&lt;&gt;"",sonuc!$B$35,"")</f>
        <v/>
      </c>
      <c r="N9" s="60"/>
      <c r="O9" s="98" t="s">
        <v>13</v>
      </c>
      <c r="P9" s="61"/>
      <c r="T9" s="93"/>
    </row>
    <row r="10" spans="1:20" ht="15.95" customHeight="1">
      <c r="A10" s="115" t="s">
        <v>35</v>
      </c>
      <c r="B10" s="9" t="str">
        <f>IF(sonuc!$B$35&lt;&gt;"",sonuc!$B$35,"")</f>
        <v/>
      </c>
      <c r="C10" s="14" t="s">
        <v>13</v>
      </c>
      <c r="D10" s="10" t="str">
        <f>IF(sonuc!$B$39&lt;&gt;"",sonuc!$B$39,"")</f>
        <v xml:space="preserve">Ozan Kamış </v>
      </c>
      <c r="E10" s="5"/>
      <c r="F10" s="103" t="s">
        <v>13</v>
      </c>
      <c r="G10" s="6"/>
      <c r="H10" s="16"/>
      <c r="I10" s="104" t="s">
        <v>75</v>
      </c>
      <c r="J10" s="9" t="str">
        <f>IF(sonuc!$B$41&lt;&gt;"",sonuc!$B$41,"")</f>
        <v>Tuncay Temiz</v>
      </c>
      <c r="K10" s="14" t="s">
        <v>13</v>
      </c>
      <c r="L10" s="15"/>
      <c r="M10" s="10" t="str">
        <f>IF(sonuc!$B$39&lt;&gt;"",sonuc!$B$39,"")</f>
        <v xml:space="preserve">Ozan Kamış </v>
      </c>
      <c r="N10" s="8">
        <v>1</v>
      </c>
      <c r="O10" s="103" t="s">
        <v>13</v>
      </c>
      <c r="P10" s="17">
        <v>3</v>
      </c>
      <c r="T10" s="93"/>
    </row>
    <row r="11" spans="1:20" ht="15.95" customHeight="1">
      <c r="A11" s="115" t="s">
        <v>36</v>
      </c>
      <c r="B11" s="9" t="str">
        <f>IF(sonuc!$B$36&lt;&gt;"",sonuc!$B$36,"")</f>
        <v/>
      </c>
      <c r="C11" s="14" t="s">
        <v>13</v>
      </c>
      <c r="D11" s="10" t="str">
        <f>IF(sonuc!$B$38&lt;&gt;"",sonuc!$B$38,"")</f>
        <v>Metin Özvarna</v>
      </c>
      <c r="E11" s="5"/>
      <c r="F11" s="103" t="s">
        <v>13</v>
      </c>
      <c r="G11" s="6"/>
      <c r="H11" s="16"/>
      <c r="I11" s="118" t="s">
        <v>70</v>
      </c>
      <c r="J11" s="9" t="str">
        <f>IF(sonuc!$B$37&lt;&gt;"",sonuc!$B$37,"")</f>
        <v xml:space="preserve">Vangel Kozmidis </v>
      </c>
      <c r="K11" s="14" t="s">
        <v>13</v>
      </c>
      <c r="L11" s="15"/>
      <c r="M11" s="10" t="str">
        <f>IF(sonuc!$B$36&lt;&gt;"",sonuc!$B$36,"")</f>
        <v/>
      </c>
      <c r="N11" s="8"/>
      <c r="O11" s="103" t="s">
        <v>13</v>
      </c>
      <c r="P11" s="17"/>
      <c r="T11" s="93"/>
    </row>
    <row r="12" spans="1:20" ht="15.95" customHeight="1" thickBot="1">
      <c r="A12" s="119" t="s">
        <v>47</v>
      </c>
      <c r="B12" s="62" t="str">
        <f>IF(sonuc!$B$37&lt;&gt;"",sonuc!$B$37,"")</f>
        <v xml:space="preserve">Vangel Kozmidis </v>
      </c>
      <c r="C12" s="63" t="s">
        <v>13</v>
      </c>
      <c r="D12" s="64" t="str">
        <f>IF(sonuc!$B$41&lt;&gt;"",sonuc!$B$41,"")</f>
        <v>Tuncay Temiz</v>
      </c>
      <c r="E12" s="65">
        <v>1</v>
      </c>
      <c r="F12" s="108" t="s">
        <v>13</v>
      </c>
      <c r="G12" s="66">
        <v>3</v>
      </c>
      <c r="H12" s="67"/>
      <c r="I12" s="109" t="s">
        <v>76</v>
      </c>
      <c r="J12" s="62" t="str">
        <f>IF(sonuc!$B$40&lt;&gt;"",sonuc!$B$40,"")</f>
        <v xml:space="preserve">Nezih Oktay </v>
      </c>
      <c r="K12" s="63" t="s">
        <v>13</v>
      </c>
      <c r="L12" s="68"/>
      <c r="M12" s="64" t="str">
        <f>IF(sonuc!$B$38&lt;&gt;"",sonuc!$B$38,"")</f>
        <v>Metin Özvarna</v>
      </c>
      <c r="N12" s="69">
        <v>0</v>
      </c>
      <c r="O12" s="108" t="s">
        <v>13</v>
      </c>
      <c r="P12" s="70">
        <v>3</v>
      </c>
      <c r="T12" s="93"/>
    </row>
    <row r="13" spans="1:20" s="122" customFormat="1" ht="15.95" customHeight="1" thickBot="1">
      <c r="A13" s="230" t="s">
        <v>16</v>
      </c>
      <c r="B13" s="231"/>
      <c r="C13" s="231"/>
      <c r="D13" s="231"/>
      <c r="E13" s="231"/>
      <c r="F13" s="231"/>
      <c r="G13" s="231"/>
      <c r="H13" s="111"/>
      <c r="I13" s="231" t="s">
        <v>72</v>
      </c>
      <c r="J13" s="231"/>
      <c r="K13" s="231"/>
      <c r="L13" s="231"/>
      <c r="M13" s="231"/>
      <c r="N13" s="231"/>
      <c r="O13" s="231"/>
      <c r="P13" s="232"/>
    </row>
    <row r="14" spans="1:20" s="122" customFormat="1" ht="15.95" customHeight="1">
      <c r="A14" s="112" t="s">
        <v>24</v>
      </c>
      <c r="B14" s="1" t="str">
        <f>IF(sonuc!$B$34&lt;&gt;"",sonuc!$B$34,"")</f>
        <v/>
      </c>
      <c r="C14" s="12" t="s">
        <v>13</v>
      </c>
      <c r="D14" s="3" t="str">
        <f>IF(sonuc!$B$39&lt;&gt;"",sonuc!$B$39,"")</f>
        <v xml:space="preserve">Ozan Kamış </v>
      </c>
      <c r="E14" s="54"/>
      <c r="F14" s="98" t="s">
        <v>13</v>
      </c>
      <c r="G14" s="55"/>
      <c r="H14" s="59"/>
      <c r="I14" s="99" t="s">
        <v>17</v>
      </c>
      <c r="J14" s="1" t="str">
        <f>IF(sonuc!$B$34&lt;&gt;"",sonuc!$B$34,"")</f>
        <v/>
      </c>
      <c r="K14" s="12" t="s">
        <v>13</v>
      </c>
      <c r="L14" s="13"/>
      <c r="M14" s="3" t="str">
        <f>IF(sonuc!$B$36&lt;&gt;"",sonuc!$B$36,"")</f>
        <v/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IF(sonuc!$B$35&lt;&gt;"",sonuc!$B$35,"")</f>
        <v/>
      </c>
      <c r="C15" s="14" t="s">
        <v>13</v>
      </c>
      <c r="D15" s="10" t="str">
        <f>IF(sonuc!$B$38&lt;&gt;"",sonuc!$B$38,"")</f>
        <v>Metin Özvarna</v>
      </c>
      <c r="E15" s="5"/>
      <c r="F15" s="103" t="s">
        <v>13</v>
      </c>
      <c r="G15" s="6"/>
      <c r="H15" s="16"/>
      <c r="I15" s="104" t="s">
        <v>22</v>
      </c>
      <c r="J15" s="9" t="str">
        <f>IF(sonuc!$B$35&lt;&gt;"",sonuc!$B$35,"")</f>
        <v/>
      </c>
      <c r="K15" s="14" t="s">
        <v>13</v>
      </c>
      <c r="L15" s="15"/>
      <c r="M15" s="10" t="str">
        <f>IF(sonuc!$B$37&lt;&gt;"",sonuc!$B$37,"")</f>
        <v xml:space="preserve">Vangel Kozmidis </v>
      </c>
      <c r="N15" s="8"/>
      <c r="O15" s="103" t="s">
        <v>13</v>
      </c>
      <c r="P15" s="17"/>
    </row>
    <row r="16" spans="1:20" s="122" customFormat="1" ht="15.95" customHeight="1">
      <c r="A16" s="115" t="s">
        <v>44</v>
      </c>
      <c r="B16" s="9" t="str">
        <f>IF(sonuc!$B$36&lt;&gt;"",sonuc!$B$36,"")</f>
        <v/>
      </c>
      <c r="C16" s="14" t="s">
        <v>13</v>
      </c>
      <c r="D16" s="10" t="str">
        <f>IF(sonuc!$B$41&lt;&gt;"",sonuc!$B$41,"")</f>
        <v>Tuncay Temiz</v>
      </c>
      <c r="E16" s="5"/>
      <c r="F16" s="103" t="s">
        <v>13</v>
      </c>
      <c r="G16" s="6"/>
      <c r="H16" s="16"/>
      <c r="I16" s="104" t="s">
        <v>77</v>
      </c>
      <c r="J16" s="9" t="str">
        <f>IF(sonuc!$B$41&lt;&gt;"",sonuc!$B$41,"")</f>
        <v>Tuncay Temiz</v>
      </c>
      <c r="K16" s="14" t="s">
        <v>13</v>
      </c>
      <c r="L16" s="15"/>
      <c r="M16" s="10" t="str">
        <f>IF(sonuc!$B$38&lt;&gt;"",sonuc!$B$38,"")</f>
        <v>Metin Özvarna</v>
      </c>
      <c r="N16" s="8">
        <v>3</v>
      </c>
      <c r="O16" s="103" t="s">
        <v>13</v>
      </c>
      <c r="P16" s="17">
        <v>1</v>
      </c>
    </row>
    <row r="17" spans="1:16" s="122" customFormat="1" ht="15.95" customHeight="1" thickBot="1">
      <c r="A17" s="119" t="s">
        <v>45</v>
      </c>
      <c r="B17" s="62" t="str">
        <f>IF(sonuc!$B$37&lt;&gt;"",sonuc!$B$37,"")</f>
        <v xml:space="preserve">Vangel Kozmidis </v>
      </c>
      <c r="C17" s="63" t="s">
        <v>13</v>
      </c>
      <c r="D17" s="64" t="str">
        <f>IF(sonuc!$B$40&lt;&gt;"",sonuc!$B$40,"")</f>
        <v xml:space="preserve">Nezih Oktay </v>
      </c>
      <c r="E17" s="65">
        <v>0</v>
      </c>
      <c r="F17" s="108" t="s">
        <v>13</v>
      </c>
      <c r="G17" s="66">
        <v>3</v>
      </c>
      <c r="H17" s="67"/>
      <c r="I17" s="109" t="s">
        <v>78</v>
      </c>
      <c r="J17" s="62" t="str">
        <f>IF(sonuc!$B$40&lt;&gt;"",sonuc!$B$40,"")</f>
        <v xml:space="preserve">Nezih Oktay </v>
      </c>
      <c r="K17" s="63" t="s">
        <v>13</v>
      </c>
      <c r="L17" s="68"/>
      <c r="M17" s="64" t="str">
        <f>IF(sonuc!$B$39&lt;&gt;"",sonuc!$B$39,"")</f>
        <v xml:space="preserve">Ozan Kamış </v>
      </c>
      <c r="N17" s="69">
        <v>3</v>
      </c>
      <c r="O17" s="108" t="s">
        <v>13</v>
      </c>
      <c r="P17" s="70">
        <v>2</v>
      </c>
    </row>
    <row r="18" spans="1:16" s="122" customFormat="1" ht="15.95" customHeight="1" thickBot="1">
      <c r="A18" s="230" t="s">
        <v>18</v>
      </c>
      <c r="B18" s="231"/>
      <c r="C18" s="231"/>
      <c r="D18" s="231"/>
      <c r="E18" s="231"/>
      <c r="F18" s="231"/>
      <c r="G18" s="231"/>
      <c r="H18" s="111"/>
      <c r="I18" s="231" t="s">
        <v>73</v>
      </c>
      <c r="J18" s="231"/>
      <c r="K18" s="231"/>
      <c r="L18" s="231"/>
      <c r="M18" s="231"/>
      <c r="N18" s="231"/>
      <c r="O18" s="231"/>
      <c r="P18" s="232"/>
    </row>
    <row r="19" spans="1:16" s="122" customFormat="1" ht="15.95" customHeight="1">
      <c r="A19" s="112" t="s">
        <v>21</v>
      </c>
      <c r="B19" s="1" t="str">
        <f>IF(sonuc!$B$34&lt;&gt;"",sonuc!$B$34,"")</f>
        <v/>
      </c>
      <c r="C19" s="12" t="s">
        <v>13</v>
      </c>
      <c r="D19" s="3" t="str">
        <f>IF(sonuc!$B$38&lt;&gt;"",sonuc!$B$38,"")</f>
        <v>Metin Özvarna</v>
      </c>
      <c r="E19" s="54"/>
      <c r="F19" s="98" t="s">
        <v>13</v>
      </c>
      <c r="G19" s="55"/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IF(sonuc!$B$35&lt;&gt;"",sonuc!$B$35,"")</f>
        <v/>
      </c>
      <c r="C20" s="14" t="s">
        <v>13</v>
      </c>
      <c r="D20" s="10" t="str">
        <f>IF(sonuc!$B$41&lt;&gt;"",sonuc!$B$41,"")</f>
        <v>Tuncay Temiz</v>
      </c>
      <c r="E20" s="5"/>
      <c r="F20" s="103" t="s">
        <v>13</v>
      </c>
      <c r="G20" s="6"/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IF(sonuc!$B$36&lt;&gt;"",sonuc!$B$36,"")</f>
        <v/>
      </c>
      <c r="C21" s="14" t="s">
        <v>13</v>
      </c>
      <c r="D21" s="10" t="str">
        <f>IF(sonuc!$B$40&lt;&gt;"",sonuc!$B$40,"")</f>
        <v xml:space="preserve">Nezih Oktay </v>
      </c>
      <c r="E21" s="5"/>
      <c r="F21" s="103" t="s">
        <v>13</v>
      </c>
      <c r="G21" s="6"/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IF(sonuc!$B$37&lt;&gt;"",sonuc!$B$37,"")</f>
        <v xml:space="preserve">Vangel Kozmidis </v>
      </c>
      <c r="C22" s="63" t="s">
        <v>13</v>
      </c>
      <c r="D22" s="64" t="str">
        <f>IF(sonuc!$B$39&lt;&gt;"",sonuc!$B$39,"")</f>
        <v xml:space="preserve">Ozan Kamış </v>
      </c>
      <c r="E22" s="65">
        <v>0</v>
      </c>
      <c r="F22" s="108" t="s">
        <v>13</v>
      </c>
      <c r="G22" s="66">
        <v>3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Normal="100" workbookViewId="0">
      <selection activeCell="M28" sqref="M28"/>
    </sheetView>
  </sheetViews>
  <sheetFormatPr defaultColWidth="11.42578125" defaultRowHeight="12.75"/>
  <cols>
    <col min="1" max="1" width="4.7109375" style="124" customWidth="1"/>
    <col min="2" max="2" width="18.7109375" style="93" bestFit="1" customWidth="1"/>
    <col min="3" max="3" width="0.85546875" style="93" customWidth="1"/>
    <col min="4" max="4" width="18.570312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8.7109375" style="93" bestFit="1" customWidth="1"/>
    <col min="11" max="11" width="0.85546875" style="93" customWidth="1"/>
    <col min="12" max="12" width="1.7109375" style="93" customWidth="1"/>
    <col min="13" max="13" width="18.710937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45" width="1.7109375" style="93" customWidth="1"/>
    <col min="46" max="46" width="0.85546875" style="93" customWidth="1"/>
    <col min="47" max="48" width="1.7109375" style="93" customWidth="1"/>
    <col min="49" max="49" width="0.85546875" style="93" customWidth="1"/>
    <col min="50" max="51" width="1.7109375" style="93" customWidth="1"/>
    <col min="52" max="52" width="0.85546875" style="93" customWidth="1"/>
    <col min="53" max="54" width="1.7109375" style="93" customWidth="1"/>
    <col min="55" max="55" width="0.85546875" style="93" customWidth="1"/>
    <col min="56" max="56" width="1.7109375" style="93" customWidth="1"/>
    <col min="57" max="57" width="2.7109375" style="93" customWidth="1"/>
    <col min="58" max="58" width="0.85546875" style="93" customWidth="1"/>
    <col min="59" max="60" width="2.7109375" style="93" customWidth="1"/>
    <col min="61" max="61" width="0.85546875" style="93" customWidth="1"/>
    <col min="62" max="63" width="2.7109375" style="93" customWidth="1"/>
    <col min="64" max="64" width="3.140625" style="93" customWidth="1"/>
    <col min="65" max="65" width="2.5703125" style="93" customWidth="1"/>
    <col min="66" max="66" width="5" style="93" customWidth="1"/>
    <col min="67" max="16384" width="11.42578125" style="93"/>
  </cols>
  <sheetData>
    <row r="1" spans="1:20" s="94" customFormat="1" ht="108" customHeight="1">
      <c r="A1" s="225" t="s">
        <v>50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93"/>
    </row>
    <row r="2" spans="1:20" s="94" customFormat="1" ht="19.5" customHeight="1" thickBot="1">
      <c r="A2" s="226" t="str">
        <f>sonuc!A42</f>
        <v>Grup 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93"/>
    </row>
    <row r="3" spans="1:20" s="94" customFormat="1" ht="15.95" customHeight="1" thickBot="1">
      <c r="A3" s="227" t="s">
        <v>12</v>
      </c>
      <c r="B3" s="228"/>
      <c r="C3" s="228"/>
      <c r="D3" s="228"/>
      <c r="E3" s="228"/>
      <c r="F3" s="228"/>
      <c r="G3" s="228"/>
      <c r="H3" s="95"/>
      <c r="I3" s="228" t="s">
        <v>71</v>
      </c>
      <c r="J3" s="228"/>
      <c r="K3" s="228"/>
      <c r="L3" s="228"/>
      <c r="M3" s="228"/>
      <c r="N3" s="228"/>
      <c r="O3" s="228"/>
      <c r="P3" s="229"/>
      <c r="Q3" s="93"/>
    </row>
    <row r="4" spans="1:20" ht="15.95" customHeight="1">
      <c r="A4" s="96" t="s">
        <v>37</v>
      </c>
      <c r="B4" s="1" t="str">
        <f>IF(sonuc!$B$44&lt;&gt;"",sonuc!$B$44,"")</f>
        <v>Hazım Şenel</v>
      </c>
      <c r="C4" s="2" t="s">
        <v>13</v>
      </c>
      <c r="D4" s="71" t="str">
        <f>IF(sonuc!$B$51&lt;&gt;"",sonuc!$B$51,"")</f>
        <v>Halit İbak</v>
      </c>
      <c r="E4" s="54">
        <v>3</v>
      </c>
      <c r="F4" s="98" t="s">
        <v>13</v>
      </c>
      <c r="G4" s="55">
        <v>1</v>
      </c>
      <c r="H4" s="59"/>
      <c r="I4" s="99" t="s">
        <v>19</v>
      </c>
      <c r="J4" s="1" t="str">
        <f>IF(sonuc!$B$44&lt;&gt;"",sonuc!$B$44,"")</f>
        <v>Hazım Şenel</v>
      </c>
      <c r="K4" s="2" t="s">
        <v>13</v>
      </c>
      <c r="L4" s="4"/>
      <c r="M4" s="3" t="str">
        <f>IF(sonuc!$B$47&lt;&gt;"",sonuc!$B$47,"")</f>
        <v/>
      </c>
      <c r="N4" s="60"/>
      <c r="O4" s="98" t="s">
        <v>13</v>
      </c>
      <c r="P4" s="61"/>
      <c r="T4" s="93"/>
    </row>
    <row r="5" spans="1:20" ht="15.95" customHeight="1">
      <c r="A5" s="101" t="s">
        <v>38</v>
      </c>
      <c r="B5" s="9" t="str">
        <f>IF(sonuc!$B$45&lt;&gt;"",sonuc!$B$45,"")</f>
        <v>Adem Tuncel</v>
      </c>
      <c r="C5" s="7" t="s">
        <v>13</v>
      </c>
      <c r="D5" s="53" t="str">
        <f>IF(sonuc!$B$50&lt;&gt;"",sonuc!$B$50,"")</f>
        <v>Cenk Kavak</v>
      </c>
      <c r="E5" s="5">
        <v>2</v>
      </c>
      <c r="F5" s="103" t="s">
        <v>13</v>
      </c>
      <c r="G5" s="6">
        <v>3</v>
      </c>
      <c r="H5" s="16"/>
      <c r="I5" s="104" t="s">
        <v>20</v>
      </c>
      <c r="J5" s="9" t="str">
        <f>IF(sonuc!$B$45&lt;&gt;"",sonuc!$B$45,"")</f>
        <v>Adem Tuncel</v>
      </c>
      <c r="K5" s="7" t="s">
        <v>13</v>
      </c>
      <c r="L5" s="11"/>
      <c r="M5" s="10" t="str">
        <f>IF(sonuc!$B$46&lt;&gt;"",sonuc!$B$46,"")</f>
        <v>Aytekin Akdeniz</v>
      </c>
      <c r="N5" s="8">
        <v>3</v>
      </c>
      <c r="O5" s="103" t="s">
        <v>13</v>
      </c>
      <c r="P5" s="17">
        <v>1</v>
      </c>
      <c r="T5" s="93"/>
    </row>
    <row r="6" spans="1:20" ht="15.95" customHeight="1">
      <c r="A6" s="101" t="s">
        <v>39</v>
      </c>
      <c r="B6" s="9" t="str">
        <f>IF(sonuc!$B$46&lt;&gt;"",sonuc!$B$46,"")</f>
        <v>Aytekin Akdeniz</v>
      </c>
      <c r="C6" s="7" t="s">
        <v>13</v>
      </c>
      <c r="D6" s="53" t="str">
        <f>IF(sonuc!$B$49&lt;&gt;"",sonuc!$B$49,"")</f>
        <v>Göksel Arapoğlu</v>
      </c>
      <c r="E6" s="5">
        <v>3</v>
      </c>
      <c r="F6" s="103" t="s">
        <v>13</v>
      </c>
      <c r="G6" s="6">
        <v>2</v>
      </c>
      <c r="H6" s="16"/>
      <c r="I6" s="104" t="s">
        <v>74</v>
      </c>
      <c r="J6" s="9" t="str">
        <f>IF(sonuc!$B$51&lt;&gt;"",sonuc!$B$51,"")</f>
        <v>Halit İbak</v>
      </c>
      <c r="K6" s="7" t="s">
        <v>13</v>
      </c>
      <c r="L6" s="11"/>
      <c r="M6" s="10" t="str">
        <f>IF(sonuc!$B$50&lt;&gt;"",sonuc!$B$50,"")</f>
        <v>Cenk Kavak</v>
      </c>
      <c r="N6" s="8">
        <v>1</v>
      </c>
      <c r="O6" s="103" t="s">
        <v>13</v>
      </c>
      <c r="P6" s="17">
        <v>3</v>
      </c>
      <c r="T6" s="93"/>
    </row>
    <row r="7" spans="1:20" ht="15.95" customHeight="1" thickBot="1">
      <c r="A7" s="106" t="s">
        <v>40</v>
      </c>
      <c r="B7" s="9" t="str">
        <f>IF(sonuc!$B$47&lt;&gt;"",sonuc!$B$47,"")</f>
        <v/>
      </c>
      <c r="C7" s="72" t="s">
        <v>13</v>
      </c>
      <c r="D7" s="73" t="str">
        <f>IF(sonuc!$B$48&lt;&gt;"",sonuc!$B$48,"")</f>
        <v>Sadi Özkan</v>
      </c>
      <c r="E7" s="65"/>
      <c r="F7" s="108" t="s">
        <v>13</v>
      </c>
      <c r="G7" s="66"/>
      <c r="H7" s="67"/>
      <c r="I7" s="109" t="s">
        <v>46</v>
      </c>
      <c r="J7" s="62" t="str">
        <f>IF(sonuc!$B$48&lt;&gt;"",sonuc!$B$48,"")</f>
        <v>Sadi Özkan</v>
      </c>
      <c r="K7" s="72" t="s">
        <v>13</v>
      </c>
      <c r="L7" s="74"/>
      <c r="M7" s="64" t="str">
        <f>IF(sonuc!$B$49&lt;&gt;"",sonuc!$B$49,"")</f>
        <v>Göksel Arapoğlu</v>
      </c>
      <c r="N7" s="69">
        <v>2</v>
      </c>
      <c r="O7" s="108" t="s">
        <v>13</v>
      </c>
      <c r="P7" s="70">
        <v>3</v>
      </c>
      <c r="T7" s="93"/>
    </row>
    <row r="8" spans="1:20" ht="15.95" customHeight="1" thickBot="1">
      <c r="A8" s="230" t="s">
        <v>14</v>
      </c>
      <c r="B8" s="231"/>
      <c r="C8" s="231"/>
      <c r="D8" s="231"/>
      <c r="E8" s="231"/>
      <c r="F8" s="231"/>
      <c r="G8" s="231"/>
      <c r="H8" s="111"/>
      <c r="I8" s="231" t="s">
        <v>23</v>
      </c>
      <c r="J8" s="231"/>
      <c r="K8" s="231"/>
      <c r="L8" s="231"/>
      <c r="M8" s="231"/>
      <c r="N8" s="231"/>
      <c r="O8" s="231"/>
      <c r="P8" s="232"/>
      <c r="T8" s="93"/>
    </row>
    <row r="9" spans="1:20" ht="15.95" customHeight="1">
      <c r="A9" s="112" t="s">
        <v>34</v>
      </c>
      <c r="B9" s="1" t="str">
        <f>IF(sonuc!$B$44&lt;&gt;"",sonuc!$B$44,"")</f>
        <v>Hazım Şenel</v>
      </c>
      <c r="C9" s="12" t="s">
        <v>13</v>
      </c>
      <c r="D9" s="3" t="str">
        <f>IF(sonuc!$B$50&lt;&gt;"",sonuc!$B$50,"")</f>
        <v>Cenk Kavak</v>
      </c>
      <c r="E9" s="54">
        <v>1</v>
      </c>
      <c r="F9" s="98" t="s">
        <v>13</v>
      </c>
      <c r="G9" s="55">
        <v>3</v>
      </c>
      <c r="H9" s="59"/>
      <c r="I9" s="99" t="s">
        <v>15</v>
      </c>
      <c r="J9" s="1" t="str">
        <f>IF(sonuc!$B$44&lt;&gt;"",sonuc!$B$44,"")</f>
        <v>Hazım Şenel</v>
      </c>
      <c r="K9" s="12" t="s">
        <v>13</v>
      </c>
      <c r="L9" s="13"/>
      <c r="M9" s="3" t="str">
        <f>IF(sonuc!$B$45&lt;&gt;"",sonuc!$B$45,"")</f>
        <v>Adem Tuncel</v>
      </c>
      <c r="N9" s="60">
        <v>0</v>
      </c>
      <c r="O9" s="98" t="s">
        <v>13</v>
      </c>
      <c r="P9" s="61">
        <v>3</v>
      </c>
      <c r="T9" s="93"/>
    </row>
    <row r="10" spans="1:20" ht="15.95" customHeight="1">
      <c r="A10" s="115" t="s">
        <v>35</v>
      </c>
      <c r="B10" s="9" t="str">
        <f>IF(sonuc!$B$45&lt;&gt;"",sonuc!$B$45,"")</f>
        <v>Adem Tuncel</v>
      </c>
      <c r="C10" s="14" t="s">
        <v>13</v>
      </c>
      <c r="D10" s="10" t="str">
        <f>IF(sonuc!$B$49&lt;&gt;"",sonuc!$B$49,"")</f>
        <v>Göksel Arapoğlu</v>
      </c>
      <c r="E10" s="5">
        <v>3</v>
      </c>
      <c r="F10" s="103" t="s">
        <v>13</v>
      </c>
      <c r="G10" s="6">
        <v>1</v>
      </c>
      <c r="H10" s="16"/>
      <c r="I10" s="104" t="s">
        <v>75</v>
      </c>
      <c r="J10" s="9" t="str">
        <f>IF(sonuc!$B$51&lt;&gt;"",sonuc!$B$51,"")</f>
        <v>Halit İbak</v>
      </c>
      <c r="K10" s="14" t="s">
        <v>13</v>
      </c>
      <c r="L10" s="15"/>
      <c r="M10" s="10" t="str">
        <f>IF(sonuc!$B$49&lt;&gt;"",sonuc!$B$49,"")</f>
        <v>Göksel Arapoğlu</v>
      </c>
      <c r="N10" s="8">
        <v>0</v>
      </c>
      <c r="O10" s="103" t="s">
        <v>13</v>
      </c>
      <c r="P10" s="17">
        <v>3</v>
      </c>
      <c r="T10" s="93"/>
    </row>
    <row r="11" spans="1:20" ht="15.95" customHeight="1">
      <c r="A11" s="115" t="s">
        <v>36</v>
      </c>
      <c r="B11" s="9" t="str">
        <f>IF(sonuc!$B$46&lt;&gt;"",sonuc!$B$46,"")</f>
        <v>Aytekin Akdeniz</v>
      </c>
      <c r="C11" s="14" t="s">
        <v>13</v>
      </c>
      <c r="D11" s="10" t="str">
        <f>IF(sonuc!$B$48&lt;&gt;"",sonuc!$B$48,"")</f>
        <v>Sadi Özkan</v>
      </c>
      <c r="E11" s="5">
        <v>0</v>
      </c>
      <c r="F11" s="103" t="s">
        <v>13</v>
      </c>
      <c r="G11" s="6">
        <v>3</v>
      </c>
      <c r="H11" s="16"/>
      <c r="I11" s="118" t="s">
        <v>70</v>
      </c>
      <c r="J11" s="9" t="str">
        <f>IF(sonuc!$B$47&lt;&gt;"",sonuc!$B$47,"")</f>
        <v/>
      </c>
      <c r="K11" s="14" t="s">
        <v>13</v>
      </c>
      <c r="L11" s="15"/>
      <c r="M11" s="10" t="str">
        <f>IF(sonuc!$B$46&lt;&gt;"",sonuc!$B$46,"")</f>
        <v>Aytekin Akdeniz</v>
      </c>
      <c r="N11" s="8"/>
      <c r="O11" s="103" t="s">
        <v>13</v>
      </c>
      <c r="P11" s="17"/>
      <c r="T11" s="93"/>
    </row>
    <row r="12" spans="1:20" ht="15.95" customHeight="1" thickBot="1">
      <c r="A12" s="119" t="s">
        <v>47</v>
      </c>
      <c r="B12" s="62" t="str">
        <f>IF(sonuc!$B$47&lt;&gt;"",sonuc!$B$47,"")</f>
        <v/>
      </c>
      <c r="C12" s="63" t="s">
        <v>13</v>
      </c>
      <c r="D12" s="64" t="str">
        <f>IF(sonuc!$B$51&lt;&gt;"",sonuc!$B$51,"")</f>
        <v>Halit İbak</v>
      </c>
      <c r="E12" s="65"/>
      <c r="F12" s="108" t="s">
        <v>13</v>
      </c>
      <c r="G12" s="66"/>
      <c r="H12" s="67"/>
      <c r="I12" s="109" t="s">
        <v>76</v>
      </c>
      <c r="J12" s="62" t="str">
        <f>IF(sonuc!$B$50&lt;&gt;"",sonuc!$B$50,"")</f>
        <v>Cenk Kavak</v>
      </c>
      <c r="K12" s="63" t="s">
        <v>13</v>
      </c>
      <c r="L12" s="68"/>
      <c r="M12" s="64" t="str">
        <f>IF(sonuc!$B$48&lt;&gt;"",sonuc!$B$48,"")</f>
        <v>Sadi Özkan</v>
      </c>
      <c r="N12" s="69">
        <v>1</v>
      </c>
      <c r="O12" s="108" t="s">
        <v>13</v>
      </c>
      <c r="P12" s="70">
        <v>3</v>
      </c>
      <c r="T12" s="93"/>
    </row>
    <row r="13" spans="1:20" s="122" customFormat="1" ht="15.95" customHeight="1" thickBot="1">
      <c r="A13" s="230" t="s">
        <v>16</v>
      </c>
      <c r="B13" s="231"/>
      <c r="C13" s="231"/>
      <c r="D13" s="231"/>
      <c r="E13" s="231"/>
      <c r="F13" s="231"/>
      <c r="G13" s="231"/>
      <c r="H13" s="111"/>
      <c r="I13" s="231" t="s">
        <v>72</v>
      </c>
      <c r="J13" s="231"/>
      <c r="K13" s="231"/>
      <c r="L13" s="231"/>
      <c r="M13" s="231"/>
      <c r="N13" s="231"/>
      <c r="O13" s="231"/>
      <c r="P13" s="232"/>
    </row>
    <row r="14" spans="1:20" s="122" customFormat="1" ht="15.95" customHeight="1">
      <c r="A14" s="112" t="s">
        <v>24</v>
      </c>
      <c r="B14" s="1" t="str">
        <f>IF(sonuc!$B$44&lt;&gt;"",sonuc!$B$44,"")</f>
        <v>Hazım Şenel</v>
      </c>
      <c r="C14" s="12" t="s">
        <v>13</v>
      </c>
      <c r="D14" s="3" t="str">
        <f>IF(sonuc!$B$49&lt;&gt;"",sonuc!$B$49,"")</f>
        <v>Göksel Arapoğlu</v>
      </c>
      <c r="E14" s="54">
        <v>3</v>
      </c>
      <c r="F14" s="98" t="s">
        <v>13</v>
      </c>
      <c r="G14" s="55">
        <v>0</v>
      </c>
      <c r="H14" s="59"/>
      <c r="I14" s="99" t="s">
        <v>17</v>
      </c>
      <c r="J14" s="1" t="str">
        <f>IF(sonuc!$B$44&lt;&gt;"",sonuc!$B$44,"")</f>
        <v>Hazım Şenel</v>
      </c>
      <c r="K14" s="12" t="s">
        <v>13</v>
      </c>
      <c r="L14" s="13"/>
      <c r="M14" s="3" t="str">
        <f>IF(sonuc!$B$46&lt;&gt;"",sonuc!$B$46,"")</f>
        <v>Aytekin Akdeniz</v>
      </c>
      <c r="N14" s="60">
        <v>0</v>
      </c>
      <c r="O14" s="98" t="s">
        <v>13</v>
      </c>
      <c r="P14" s="61">
        <v>3</v>
      </c>
    </row>
    <row r="15" spans="1:20" s="122" customFormat="1" ht="15.95" customHeight="1">
      <c r="A15" s="115" t="s">
        <v>25</v>
      </c>
      <c r="B15" s="9" t="str">
        <f>IF(sonuc!$B$45&lt;&gt;"",sonuc!$B$45,"")</f>
        <v>Adem Tuncel</v>
      </c>
      <c r="C15" s="14" t="s">
        <v>13</v>
      </c>
      <c r="D15" s="10" t="str">
        <f>IF(sonuc!$B$48&lt;&gt;"",sonuc!$B$48,"")</f>
        <v>Sadi Özkan</v>
      </c>
      <c r="E15" s="5">
        <v>1</v>
      </c>
      <c r="F15" s="103" t="s">
        <v>13</v>
      </c>
      <c r="G15" s="6">
        <v>3</v>
      </c>
      <c r="H15" s="16"/>
      <c r="I15" s="104" t="s">
        <v>22</v>
      </c>
      <c r="J15" s="9" t="str">
        <f>IF(sonuc!$B$45&lt;&gt;"",sonuc!$B$45,"")</f>
        <v>Adem Tuncel</v>
      </c>
      <c r="K15" s="14" t="s">
        <v>13</v>
      </c>
      <c r="L15" s="15"/>
      <c r="M15" s="10" t="str">
        <f>IF(sonuc!$B$47&lt;&gt;"",sonuc!$B$47,"")</f>
        <v/>
      </c>
      <c r="N15" s="8"/>
      <c r="O15" s="103" t="s">
        <v>13</v>
      </c>
      <c r="P15" s="17"/>
    </row>
    <row r="16" spans="1:20" s="122" customFormat="1" ht="15.95" customHeight="1">
      <c r="A16" s="115" t="s">
        <v>44</v>
      </c>
      <c r="B16" s="9" t="str">
        <f>IF(sonuc!$B$46&lt;&gt;"",sonuc!$B$46,"")</f>
        <v>Aytekin Akdeniz</v>
      </c>
      <c r="C16" s="14" t="s">
        <v>13</v>
      </c>
      <c r="D16" s="10" t="str">
        <f>IF(sonuc!$B$51&lt;&gt;"",sonuc!$B$51,"")</f>
        <v>Halit İbak</v>
      </c>
      <c r="E16" s="5">
        <v>3</v>
      </c>
      <c r="F16" s="103" t="s">
        <v>13</v>
      </c>
      <c r="G16" s="6">
        <v>0</v>
      </c>
      <c r="H16" s="16"/>
      <c r="I16" s="104" t="s">
        <v>77</v>
      </c>
      <c r="J16" s="9" t="str">
        <f>IF(sonuc!$B$51&lt;&gt;"",sonuc!$B$51,"")</f>
        <v>Halit İbak</v>
      </c>
      <c r="K16" s="14" t="s">
        <v>13</v>
      </c>
      <c r="L16" s="15"/>
      <c r="M16" s="10" t="str">
        <f>IF(sonuc!$B$48&lt;&gt;"",sonuc!$B$48,"")</f>
        <v>Sadi Özkan</v>
      </c>
      <c r="N16" s="8">
        <v>1</v>
      </c>
      <c r="O16" s="103" t="s">
        <v>13</v>
      </c>
      <c r="P16" s="17">
        <v>3</v>
      </c>
    </row>
    <row r="17" spans="1:16" s="122" customFormat="1" ht="15.95" customHeight="1" thickBot="1">
      <c r="A17" s="119" t="s">
        <v>45</v>
      </c>
      <c r="B17" s="62" t="str">
        <f>IF(sonuc!$B$47&lt;&gt;"",sonuc!$B$47,"")</f>
        <v/>
      </c>
      <c r="C17" s="63" t="s">
        <v>13</v>
      </c>
      <c r="D17" s="64" t="str">
        <f>IF(sonuc!$B$50&lt;&gt;"",sonuc!$B$50,"")</f>
        <v>Cenk Kavak</v>
      </c>
      <c r="E17" s="65"/>
      <c r="F17" s="108" t="s">
        <v>13</v>
      </c>
      <c r="G17" s="66"/>
      <c r="H17" s="67"/>
      <c r="I17" s="109" t="s">
        <v>78</v>
      </c>
      <c r="J17" s="62" t="str">
        <f>IF(sonuc!$B$50&lt;&gt;"",sonuc!$B$50,"")</f>
        <v>Cenk Kavak</v>
      </c>
      <c r="K17" s="63" t="s">
        <v>13</v>
      </c>
      <c r="L17" s="68"/>
      <c r="M17" s="64" t="str">
        <f>IF(sonuc!$B$49&lt;&gt;"",sonuc!$B$49,"")</f>
        <v>Göksel Arapoğlu</v>
      </c>
      <c r="N17" s="69">
        <v>0</v>
      </c>
      <c r="O17" s="108" t="s">
        <v>13</v>
      </c>
      <c r="P17" s="70">
        <v>3</v>
      </c>
    </row>
    <row r="18" spans="1:16" s="122" customFormat="1" ht="15.95" customHeight="1" thickBot="1">
      <c r="A18" s="230" t="s">
        <v>18</v>
      </c>
      <c r="B18" s="231"/>
      <c r="C18" s="231"/>
      <c r="D18" s="231"/>
      <c r="E18" s="231"/>
      <c r="F18" s="231"/>
      <c r="G18" s="231"/>
      <c r="H18" s="111"/>
      <c r="I18" s="231" t="s">
        <v>73</v>
      </c>
      <c r="J18" s="231"/>
      <c r="K18" s="231"/>
      <c r="L18" s="231"/>
      <c r="M18" s="231"/>
      <c r="N18" s="231"/>
      <c r="O18" s="231"/>
      <c r="P18" s="232"/>
    </row>
    <row r="19" spans="1:16" s="122" customFormat="1" ht="15.95" customHeight="1">
      <c r="A19" s="112" t="s">
        <v>21</v>
      </c>
      <c r="B19" s="1" t="str">
        <f>IF(sonuc!$B$44&lt;&gt;"",sonuc!$B$44,"")</f>
        <v>Hazım Şenel</v>
      </c>
      <c r="C19" s="12" t="s">
        <v>13</v>
      </c>
      <c r="D19" s="3" t="str">
        <f>IF(sonuc!$B$48&lt;&gt;"",sonuc!$B$48,"")</f>
        <v>Sadi Özkan</v>
      </c>
      <c r="E19" s="54">
        <v>1</v>
      </c>
      <c r="F19" s="98" t="s">
        <v>13</v>
      </c>
      <c r="G19" s="55">
        <v>3</v>
      </c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IF(sonuc!$B$45&lt;&gt;"",sonuc!$B$45,"")</f>
        <v>Adem Tuncel</v>
      </c>
      <c r="C20" s="14" t="s">
        <v>13</v>
      </c>
      <c r="D20" s="10" t="str">
        <f>IF(sonuc!$B$51&lt;&gt;"",sonuc!$B$51,"")</f>
        <v>Halit İbak</v>
      </c>
      <c r="E20" s="5">
        <v>3</v>
      </c>
      <c r="F20" s="103" t="s">
        <v>13</v>
      </c>
      <c r="G20" s="6">
        <v>2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IF(sonuc!$B$46&lt;&gt;"",sonuc!$B$46,"")</f>
        <v>Aytekin Akdeniz</v>
      </c>
      <c r="C21" s="14" t="s">
        <v>13</v>
      </c>
      <c r="D21" s="10" t="str">
        <f>IF(sonuc!$B$50&lt;&gt;"",sonuc!$B$50,"")</f>
        <v>Cenk Kavak</v>
      </c>
      <c r="E21" s="5">
        <v>3</v>
      </c>
      <c r="F21" s="103" t="s">
        <v>13</v>
      </c>
      <c r="G21" s="6">
        <v>1</v>
      </c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IF(sonuc!$B$47&lt;&gt;"",sonuc!$B$47,"")</f>
        <v/>
      </c>
      <c r="C22" s="63" t="s">
        <v>13</v>
      </c>
      <c r="D22" s="64" t="str">
        <f>IF(sonuc!$B$49&lt;&gt;"",sonuc!$B$49,"")</f>
        <v>Göksel Arapoğlu</v>
      </c>
      <c r="E22" s="65"/>
      <c r="F22" s="108" t="s">
        <v>13</v>
      </c>
      <c r="G22" s="66"/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zoomScaleNormal="100" workbookViewId="0">
      <selection activeCell="D4" sqref="D4"/>
    </sheetView>
  </sheetViews>
  <sheetFormatPr defaultColWidth="11.42578125" defaultRowHeight="12.75"/>
  <cols>
    <col min="1" max="1" width="4.7109375" style="124" customWidth="1"/>
    <col min="2" max="2" width="16.85546875" style="93" bestFit="1" customWidth="1"/>
    <col min="3" max="3" width="0.85546875" style="93" customWidth="1"/>
    <col min="4" max="4" width="19.85546875" style="93" bestFit="1" customWidth="1"/>
    <col min="5" max="5" width="4.28515625" style="93" customWidth="1"/>
    <col min="6" max="6" width="2.7109375" style="93" customWidth="1"/>
    <col min="7" max="7" width="4.28515625" style="93" customWidth="1"/>
    <col min="8" max="8" width="0.7109375" style="93" customWidth="1"/>
    <col min="9" max="9" width="4.7109375" style="124" customWidth="1"/>
    <col min="10" max="10" width="19.85546875" style="93" bestFit="1" customWidth="1"/>
    <col min="11" max="11" width="0.85546875" style="93" customWidth="1"/>
    <col min="12" max="12" width="1.7109375" style="93" customWidth="1"/>
    <col min="13" max="13" width="19.85546875" style="93" bestFit="1" customWidth="1"/>
    <col min="14" max="14" width="4.28515625" style="93" customWidth="1"/>
    <col min="15" max="15" width="2.7109375" style="93" customWidth="1"/>
    <col min="16" max="16" width="4.28515625" style="93" customWidth="1"/>
    <col min="17" max="17" width="5" style="93" customWidth="1"/>
    <col min="18" max="18" width="22.7109375" style="93" customWidth="1"/>
    <col min="19" max="19" width="4.7109375" style="93" customWidth="1"/>
    <col min="20" max="20" width="17.28515625" style="94" customWidth="1"/>
    <col min="21" max="21" width="1.7109375" style="93" customWidth="1"/>
    <col min="22" max="22" width="0.85546875" style="93" customWidth="1"/>
    <col min="23" max="24" width="1.7109375" style="93" customWidth="1"/>
    <col min="25" max="25" width="0.85546875" style="93" customWidth="1"/>
    <col min="26" max="27" width="1.7109375" style="93" customWidth="1"/>
    <col min="28" max="28" width="0.85546875" style="93" customWidth="1"/>
    <col min="29" max="30" width="1.7109375" style="93" customWidth="1"/>
    <col min="31" max="31" width="0.85546875" style="93" customWidth="1"/>
    <col min="32" max="33" width="1.7109375" style="93" customWidth="1"/>
    <col min="34" max="34" width="0.85546875" style="93" customWidth="1"/>
    <col min="35" max="35" width="2.28515625" style="93" customWidth="1"/>
    <col min="36" max="36" width="2.7109375" style="93" customWidth="1"/>
    <col min="37" max="37" width="0.85546875" style="93" customWidth="1"/>
    <col min="38" max="38" width="2.42578125" style="93" customWidth="1"/>
    <col min="39" max="39" width="1.7109375" style="93" customWidth="1"/>
    <col min="40" max="40" width="0.85546875" style="93" customWidth="1"/>
    <col min="41" max="42" width="1.7109375" style="93" customWidth="1"/>
    <col min="43" max="43" width="0.85546875" style="93" customWidth="1"/>
    <col min="44" max="66" width="25.7109375" style="93" customWidth="1"/>
    <col min="67" max="16384" width="11.42578125" style="93"/>
  </cols>
  <sheetData>
    <row r="1" spans="1:20" s="94" customFormat="1" ht="108" customHeight="1">
      <c r="A1" s="225" t="s">
        <v>50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93"/>
    </row>
    <row r="2" spans="1:20" s="94" customFormat="1" ht="19.5" customHeight="1" thickBot="1">
      <c r="A2" s="226" t="str">
        <f>sonuc!A52</f>
        <v>Grup 5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93"/>
    </row>
    <row r="3" spans="1:20" s="94" customFormat="1" ht="15.95" customHeight="1" thickBot="1">
      <c r="A3" s="227" t="s">
        <v>12</v>
      </c>
      <c r="B3" s="228"/>
      <c r="C3" s="228"/>
      <c r="D3" s="228"/>
      <c r="E3" s="228"/>
      <c r="F3" s="228"/>
      <c r="G3" s="228"/>
      <c r="H3" s="95"/>
      <c r="I3" s="228" t="s">
        <v>71</v>
      </c>
      <c r="J3" s="228"/>
      <c r="K3" s="228"/>
      <c r="L3" s="228"/>
      <c r="M3" s="228"/>
      <c r="N3" s="228"/>
      <c r="O3" s="228"/>
      <c r="P3" s="229"/>
      <c r="Q3" s="93"/>
    </row>
    <row r="4" spans="1:20" ht="15.95" customHeight="1">
      <c r="A4" s="96" t="s">
        <v>37</v>
      </c>
      <c r="B4" s="1" t="str">
        <f>IF(sonuc!$B$54&lt;&gt;"",sonuc!$B$54,"")</f>
        <v>Arif Ercanik</v>
      </c>
      <c r="C4" s="2" t="s">
        <v>13</v>
      </c>
      <c r="D4" s="71" t="str">
        <f>IF(sonuc!$B$61&lt;&gt;"",sonuc!$B$61,"")</f>
        <v>Mustafa Bayram</v>
      </c>
      <c r="E4" s="54">
        <v>2</v>
      </c>
      <c r="F4" s="98" t="s">
        <v>13</v>
      </c>
      <c r="G4" s="55">
        <v>3</v>
      </c>
      <c r="H4" s="59"/>
      <c r="I4" s="99" t="s">
        <v>19</v>
      </c>
      <c r="J4" s="1" t="str">
        <f>IF(sonuc!$B$54&lt;&gt;"",sonuc!$B$54,"")</f>
        <v>Arif Ercanik</v>
      </c>
      <c r="K4" s="2" t="s">
        <v>13</v>
      </c>
      <c r="L4" s="4"/>
      <c r="M4" s="3" t="str">
        <f>IF(sonuc!$B$57&lt;&gt;"",sonuc!$B$57,"")</f>
        <v>Erdem Demir</v>
      </c>
      <c r="N4" s="60">
        <v>1</v>
      </c>
      <c r="O4" s="98" t="s">
        <v>13</v>
      </c>
      <c r="P4" s="61">
        <v>3</v>
      </c>
      <c r="T4" s="93"/>
    </row>
    <row r="5" spans="1:20" ht="15.95" customHeight="1">
      <c r="A5" s="101" t="s">
        <v>38</v>
      </c>
      <c r="B5" s="9" t="str">
        <f>IF(sonuc!$B$55&lt;&gt;"",sonuc!$B$55,"")</f>
        <v>Cem Yelten</v>
      </c>
      <c r="C5" s="7" t="s">
        <v>13</v>
      </c>
      <c r="D5" s="53" t="str">
        <f>IF(sonuc!$B$60&lt;&gt;"",sonuc!$B$60,"")</f>
        <v xml:space="preserve">Cem Berke Alpak   </v>
      </c>
      <c r="E5" s="5">
        <v>0</v>
      </c>
      <c r="F5" s="103" t="s">
        <v>13</v>
      </c>
      <c r="G5" s="6">
        <v>3</v>
      </c>
      <c r="H5" s="16"/>
      <c r="I5" s="104" t="s">
        <v>20</v>
      </c>
      <c r="J5" s="9" t="str">
        <f>IF(sonuc!$B$55&lt;&gt;"",sonuc!$B$55,"")</f>
        <v>Cem Yelten</v>
      </c>
      <c r="K5" s="7" t="s">
        <v>13</v>
      </c>
      <c r="L5" s="11"/>
      <c r="M5" s="10" t="str">
        <f>IF(sonuc!$B$56&lt;&gt;"",sonuc!$B$56,"")</f>
        <v/>
      </c>
      <c r="N5" s="8"/>
      <c r="O5" s="103" t="s">
        <v>13</v>
      </c>
      <c r="P5" s="17"/>
      <c r="T5" s="93"/>
    </row>
    <row r="6" spans="1:20" ht="15.95" customHeight="1">
      <c r="A6" s="101" t="s">
        <v>39</v>
      </c>
      <c r="B6" s="9" t="str">
        <f>IF(sonuc!$B$56&lt;&gt;"",sonuc!$B$56,"")</f>
        <v/>
      </c>
      <c r="C6" s="7" t="s">
        <v>13</v>
      </c>
      <c r="D6" s="53" t="str">
        <f>IF(sonuc!$B$59&lt;&gt;"",sonuc!$B$59,"")</f>
        <v>Murat Erdoğan</v>
      </c>
      <c r="E6" s="5"/>
      <c r="F6" s="103" t="s">
        <v>13</v>
      </c>
      <c r="G6" s="6"/>
      <c r="H6" s="16"/>
      <c r="I6" s="104" t="s">
        <v>74</v>
      </c>
      <c r="J6" s="9" t="str">
        <f>IF(sonuc!$B$61&lt;&gt;"",sonuc!$B$61,"")</f>
        <v>Mustafa Bayram</v>
      </c>
      <c r="K6" s="7" t="s">
        <v>13</v>
      </c>
      <c r="L6" s="11"/>
      <c r="M6" s="10" t="str">
        <f>IF(sonuc!$B$60&lt;&gt;"",sonuc!$B$60,"")</f>
        <v xml:space="preserve">Cem Berke Alpak   </v>
      </c>
      <c r="N6" s="8">
        <v>3</v>
      </c>
      <c r="O6" s="103" t="s">
        <v>13</v>
      </c>
      <c r="P6" s="17">
        <v>2</v>
      </c>
      <c r="T6" s="93"/>
    </row>
    <row r="7" spans="1:20" ht="15.95" customHeight="1" thickBot="1">
      <c r="A7" s="106" t="s">
        <v>40</v>
      </c>
      <c r="B7" s="62" t="str">
        <f>IF(sonuc!$B$57&lt;&gt;"",sonuc!$B$57,"")</f>
        <v>Erdem Demir</v>
      </c>
      <c r="C7" s="72" t="s">
        <v>13</v>
      </c>
      <c r="D7" s="73" t="str">
        <f>IF(sonuc!$B$58&lt;&gt;"",sonuc!$B$58,"")</f>
        <v/>
      </c>
      <c r="E7" s="65"/>
      <c r="F7" s="108" t="s">
        <v>13</v>
      </c>
      <c r="G7" s="66"/>
      <c r="H7" s="67"/>
      <c r="I7" s="109" t="s">
        <v>46</v>
      </c>
      <c r="J7" s="62" t="str">
        <f>IF(sonuc!$B$58&lt;&gt;"",sonuc!$B$58,"")</f>
        <v/>
      </c>
      <c r="K7" s="72" t="s">
        <v>13</v>
      </c>
      <c r="L7" s="74"/>
      <c r="M7" s="64" t="str">
        <f>IF(sonuc!$B$59&lt;&gt;"",sonuc!$B$59,"")</f>
        <v>Murat Erdoğan</v>
      </c>
      <c r="N7" s="69"/>
      <c r="O7" s="108" t="s">
        <v>13</v>
      </c>
      <c r="P7" s="70"/>
      <c r="T7" s="93"/>
    </row>
    <row r="8" spans="1:20" ht="15.95" customHeight="1" thickBot="1">
      <c r="A8" s="230" t="s">
        <v>14</v>
      </c>
      <c r="B8" s="231"/>
      <c r="C8" s="231"/>
      <c r="D8" s="231"/>
      <c r="E8" s="231"/>
      <c r="F8" s="231"/>
      <c r="G8" s="231"/>
      <c r="H8" s="111"/>
      <c r="I8" s="231" t="s">
        <v>23</v>
      </c>
      <c r="J8" s="231"/>
      <c r="K8" s="231"/>
      <c r="L8" s="231"/>
      <c r="M8" s="231"/>
      <c r="N8" s="231"/>
      <c r="O8" s="231"/>
      <c r="P8" s="232"/>
      <c r="T8" s="93"/>
    </row>
    <row r="9" spans="1:20" ht="15.95" customHeight="1">
      <c r="A9" s="112" t="s">
        <v>34</v>
      </c>
      <c r="B9" s="1" t="str">
        <f>IF(sonuc!$B$54&lt;&gt;"",sonuc!$B$54,"")</f>
        <v>Arif Ercanik</v>
      </c>
      <c r="C9" s="12" t="s">
        <v>13</v>
      </c>
      <c r="D9" s="3" t="str">
        <f>IF(sonuc!$B$60&lt;&gt;"",sonuc!$B$60,"")</f>
        <v xml:space="preserve">Cem Berke Alpak   </v>
      </c>
      <c r="E9" s="54">
        <v>0</v>
      </c>
      <c r="F9" s="98" t="s">
        <v>13</v>
      </c>
      <c r="G9" s="55">
        <v>3</v>
      </c>
      <c r="H9" s="59"/>
      <c r="I9" s="99" t="s">
        <v>15</v>
      </c>
      <c r="J9" s="1" t="str">
        <f>IF(sonuc!$B$54&lt;&gt;"",sonuc!$B$54,"")</f>
        <v>Arif Ercanik</v>
      </c>
      <c r="K9" s="12" t="s">
        <v>13</v>
      </c>
      <c r="L9" s="13"/>
      <c r="M9" s="3" t="str">
        <f>IF(sonuc!$B$55&lt;&gt;"",sonuc!$B$55,"")</f>
        <v>Cem Yelten</v>
      </c>
      <c r="N9" s="60">
        <v>1</v>
      </c>
      <c r="O9" s="98" t="s">
        <v>13</v>
      </c>
      <c r="P9" s="61">
        <v>3</v>
      </c>
      <c r="T9" s="93"/>
    </row>
    <row r="10" spans="1:20" ht="15.95" customHeight="1">
      <c r="A10" s="115" t="s">
        <v>35</v>
      </c>
      <c r="B10" s="9" t="str">
        <f>IF(sonuc!$B$55&lt;&gt;"",sonuc!$B$55,"")</f>
        <v>Cem Yelten</v>
      </c>
      <c r="C10" s="14" t="s">
        <v>13</v>
      </c>
      <c r="D10" s="10" t="str">
        <f>IF(sonuc!$B$59&lt;&gt;"",sonuc!$B$59,"")</f>
        <v>Murat Erdoğan</v>
      </c>
      <c r="E10" s="5">
        <v>3</v>
      </c>
      <c r="F10" s="103" t="s">
        <v>13</v>
      </c>
      <c r="G10" s="6">
        <v>0</v>
      </c>
      <c r="H10" s="16"/>
      <c r="I10" s="104" t="s">
        <v>75</v>
      </c>
      <c r="J10" s="9" t="str">
        <f>IF(sonuc!$B$61&lt;&gt;"",sonuc!$B$61,"")</f>
        <v>Mustafa Bayram</v>
      </c>
      <c r="K10" s="14" t="s">
        <v>13</v>
      </c>
      <c r="L10" s="15"/>
      <c r="M10" s="10" t="str">
        <f>IF(sonuc!$B$59&lt;&gt;"",sonuc!$B$59,"")</f>
        <v>Murat Erdoğan</v>
      </c>
      <c r="N10" s="8">
        <v>3</v>
      </c>
      <c r="O10" s="103" t="s">
        <v>13</v>
      </c>
      <c r="P10" s="17">
        <v>0</v>
      </c>
      <c r="T10" s="93"/>
    </row>
    <row r="11" spans="1:20" ht="15.95" customHeight="1">
      <c r="A11" s="115" t="s">
        <v>36</v>
      </c>
      <c r="B11" s="9" t="str">
        <f>IF(sonuc!$B$56&lt;&gt;"",sonuc!$B$56,"")</f>
        <v/>
      </c>
      <c r="C11" s="14" t="s">
        <v>13</v>
      </c>
      <c r="D11" s="10" t="str">
        <f>IF(sonuc!$B$58&lt;&gt;"",sonuc!$B$58,"")</f>
        <v/>
      </c>
      <c r="E11" s="5"/>
      <c r="F11" s="103" t="s">
        <v>13</v>
      </c>
      <c r="G11" s="6"/>
      <c r="H11" s="16"/>
      <c r="I11" s="118" t="s">
        <v>70</v>
      </c>
      <c r="J11" s="9" t="str">
        <f>IF(sonuc!$B$57&lt;&gt;"",sonuc!$B$57,"")</f>
        <v>Erdem Demir</v>
      </c>
      <c r="K11" s="14" t="s">
        <v>13</v>
      </c>
      <c r="L11" s="15"/>
      <c r="M11" s="10" t="str">
        <f>IF(sonuc!$B$56&lt;&gt;"",sonuc!$B$56,"")</f>
        <v/>
      </c>
      <c r="N11" s="8"/>
      <c r="O11" s="103" t="s">
        <v>13</v>
      </c>
      <c r="P11" s="17"/>
      <c r="T11" s="93"/>
    </row>
    <row r="12" spans="1:20" ht="15.95" customHeight="1" thickBot="1">
      <c r="A12" s="119" t="s">
        <v>47</v>
      </c>
      <c r="B12" s="62" t="str">
        <f>IF(sonuc!$B$57&lt;&gt;"",sonuc!$B$57,"")</f>
        <v>Erdem Demir</v>
      </c>
      <c r="C12" s="63" t="s">
        <v>13</v>
      </c>
      <c r="D12" s="64" t="str">
        <f>IF(sonuc!$B$61&lt;&gt;"",sonuc!$B$61,"")</f>
        <v>Mustafa Bayram</v>
      </c>
      <c r="E12" s="65">
        <v>3</v>
      </c>
      <c r="F12" s="108" t="s">
        <v>13</v>
      </c>
      <c r="G12" s="66">
        <v>1</v>
      </c>
      <c r="H12" s="67"/>
      <c r="I12" s="109" t="s">
        <v>76</v>
      </c>
      <c r="J12" s="62" t="str">
        <f>IF(sonuc!$B$60&lt;&gt;"",sonuc!$B$60,"")</f>
        <v xml:space="preserve">Cem Berke Alpak   </v>
      </c>
      <c r="K12" s="63" t="s">
        <v>13</v>
      </c>
      <c r="L12" s="68"/>
      <c r="M12" s="64" t="str">
        <f>IF(sonuc!$B$58&lt;&gt;"",sonuc!$B$58,"")</f>
        <v/>
      </c>
      <c r="N12" s="69"/>
      <c r="O12" s="108" t="s">
        <v>13</v>
      </c>
      <c r="P12" s="70"/>
      <c r="T12" s="93"/>
    </row>
    <row r="13" spans="1:20" s="122" customFormat="1" ht="15.95" customHeight="1" thickBot="1">
      <c r="A13" s="230" t="s">
        <v>16</v>
      </c>
      <c r="B13" s="231"/>
      <c r="C13" s="231"/>
      <c r="D13" s="231"/>
      <c r="E13" s="231"/>
      <c r="F13" s="231"/>
      <c r="G13" s="231"/>
      <c r="H13" s="111"/>
      <c r="I13" s="231" t="s">
        <v>72</v>
      </c>
      <c r="J13" s="231"/>
      <c r="K13" s="231"/>
      <c r="L13" s="231"/>
      <c r="M13" s="231"/>
      <c r="N13" s="231"/>
      <c r="O13" s="231"/>
      <c r="P13" s="232"/>
    </row>
    <row r="14" spans="1:20" s="122" customFormat="1" ht="15.95" customHeight="1">
      <c r="A14" s="112" t="s">
        <v>24</v>
      </c>
      <c r="B14" s="1" t="str">
        <f>IF(sonuc!$B$54&lt;&gt;"",sonuc!$B$54,"")</f>
        <v>Arif Ercanik</v>
      </c>
      <c r="C14" s="12" t="s">
        <v>13</v>
      </c>
      <c r="D14" s="3" t="str">
        <f>IF(sonuc!$B$59&lt;&gt;"",sonuc!$B$59,"")</f>
        <v>Murat Erdoğan</v>
      </c>
      <c r="E14" s="54">
        <v>3</v>
      </c>
      <c r="F14" s="98" t="s">
        <v>13</v>
      </c>
      <c r="G14" s="55">
        <v>1</v>
      </c>
      <c r="H14" s="59"/>
      <c r="I14" s="99" t="s">
        <v>17</v>
      </c>
      <c r="J14" s="1" t="str">
        <f>IF(sonuc!$B$54&lt;&gt;"",sonuc!$B$54,"")</f>
        <v>Arif Ercanik</v>
      </c>
      <c r="K14" s="12" t="s">
        <v>13</v>
      </c>
      <c r="L14" s="13"/>
      <c r="M14" s="3" t="str">
        <f>IF(sonuc!$B$56&lt;&gt;"",sonuc!$B$56,"")</f>
        <v/>
      </c>
      <c r="N14" s="60"/>
      <c r="O14" s="98" t="s">
        <v>13</v>
      </c>
      <c r="P14" s="61"/>
    </row>
    <row r="15" spans="1:20" s="122" customFormat="1" ht="15.95" customHeight="1">
      <c r="A15" s="115" t="s">
        <v>25</v>
      </c>
      <c r="B15" s="9" t="str">
        <f>IF(sonuc!$B$55&lt;&gt;"",sonuc!$B$55,"")</f>
        <v>Cem Yelten</v>
      </c>
      <c r="C15" s="14" t="s">
        <v>13</v>
      </c>
      <c r="D15" s="10" t="str">
        <f>IF(sonuc!$B$58&lt;&gt;"",sonuc!$B$58,"")</f>
        <v/>
      </c>
      <c r="E15" s="5"/>
      <c r="F15" s="103" t="s">
        <v>13</v>
      </c>
      <c r="G15" s="6"/>
      <c r="H15" s="16"/>
      <c r="I15" s="104" t="s">
        <v>22</v>
      </c>
      <c r="J15" s="9" t="str">
        <f>IF(sonuc!$B$55&lt;&gt;"",sonuc!$B$55,"")</f>
        <v>Cem Yelten</v>
      </c>
      <c r="K15" s="14" t="s">
        <v>13</v>
      </c>
      <c r="L15" s="15"/>
      <c r="M15" s="10" t="str">
        <f>IF(sonuc!$B$57&lt;&gt;"",sonuc!$B$57,"")</f>
        <v>Erdem Demir</v>
      </c>
      <c r="N15" s="8">
        <v>0</v>
      </c>
      <c r="O15" s="103" t="s">
        <v>13</v>
      </c>
      <c r="P15" s="17">
        <v>3</v>
      </c>
    </row>
    <row r="16" spans="1:20" s="122" customFormat="1" ht="15.95" customHeight="1">
      <c r="A16" s="115" t="s">
        <v>44</v>
      </c>
      <c r="B16" s="9" t="str">
        <f>IF(sonuc!$B$56&lt;&gt;"",sonuc!$B$56,"")</f>
        <v/>
      </c>
      <c r="C16" s="14" t="s">
        <v>13</v>
      </c>
      <c r="D16" s="10" t="str">
        <f>IF(sonuc!$B$61&lt;&gt;"",sonuc!$B$61,"")</f>
        <v>Mustafa Bayram</v>
      </c>
      <c r="E16" s="5"/>
      <c r="F16" s="103" t="s">
        <v>13</v>
      </c>
      <c r="G16" s="6"/>
      <c r="H16" s="16"/>
      <c r="I16" s="104" t="s">
        <v>77</v>
      </c>
      <c r="J16" s="9" t="str">
        <f>IF(sonuc!$B$61&lt;&gt;"",sonuc!$B$61,"")</f>
        <v>Mustafa Bayram</v>
      </c>
      <c r="K16" s="14" t="s">
        <v>13</v>
      </c>
      <c r="L16" s="15"/>
      <c r="M16" s="10" t="str">
        <f>IF(sonuc!$B$58&lt;&gt;"",sonuc!$B$58,"")</f>
        <v/>
      </c>
      <c r="N16" s="8"/>
      <c r="O16" s="103" t="s">
        <v>13</v>
      </c>
      <c r="P16" s="17"/>
    </row>
    <row r="17" spans="1:16" s="122" customFormat="1" ht="15.95" customHeight="1" thickBot="1">
      <c r="A17" s="119" t="s">
        <v>45</v>
      </c>
      <c r="B17" s="62" t="str">
        <f>IF(sonuc!$B$57&lt;&gt;"",sonuc!$B$57,"")</f>
        <v>Erdem Demir</v>
      </c>
      <c r="C17" s="63" t="s">
        <v>13</v>
      </c>
      <c r="D17" s="64" t="str">
        <f>IF(sonuc!$B$60&lt;&gt;"",sonuc!$B$60,"")</f>
        <v xml:space="preserve">Cem Berke Alpak   </v>
      </c>
      <c r="E17" s="65">
        <v>1</v>
      </c>
      <c r="F17" s="108" t="s">
        <v>13</v>
      </c>
      <c r="G17" s="66">
        <v>3</v>
      </c>
      <c r="H17" s="67"/>
      <c r="I17" s="109" t="s">
        <v>78</v>
      </c>
      <c r="J17" s="62" t="str">
        <f>IF(sonuc!$B$60&lt;&gt;"",sonuc!$B$60,"")</f>
        <v xml:space="preserve">Cem Berke Alpak   </v>
      </c>
      <c r="K17" s="63" t="s">
        <v>13</v>
      </c>
      <c r="L17" s="68"/>
      <c r="M17" s="64" t="str">
        <f>IF(sonuc!$B$59&lt;&gt;"",sonuc!$B$59,"")</f>
        <v>Murat Erdoğan</v>
      </c>
      <c r="N17" s="69">
        <v>3</v>
      </c>
      <c r="O17" s="108" t="s">
        <v>13</v>
      </c>
      <c r="P17" s="70">
        <v>0</v>
      </c>
    </row>
    <row r="18" spans="1:16" s="122" customFormat="1" ht="15.95" customHeight="1" thickBot="1">
      <c r="A18" s="230" t="s">
        <v>18</v>
      </c>
      <c r="B18" s="231"/>
      <c r="C18" s="231"/>
      <c r="D18" s="231"/>
      <c r="E18" s="231"/>
      <c r="F18" s="231"/>
      <c r="G18" s="231"/>
      <c r="H18" s="111"/>
      <c r="I18" s="231" t="s">
        <v>73</v>
      </c>
      <c r="J18" s="231"/>
      <c r="K18" s="231"/>
      <c r="L18" s="231"/>
      <c r="M18" s="231"/>
      <c r="N18" s="231"/>
      <c r="O18" s="231"/>
      <c r="P18" s="232"/>
    </row>
    <row r="19" spans="1:16" s="122" customFormat="1" ht="15.95" customHeight="1">
      <c r="A19" s="112" t="s">
        <v>21</v>
      </c>
      <c r="B19" s="1" t="str">
        <f>IF(sonuc!$B$54&lt;&gt;"",sonuc!$B$54,"")</f>
        <v>Arif Ercanik</v>
      </c>
      <c r="C19" s="12" t="s">
        <v>13</v>
      </c>
      <c r="D19" s="3" t="str">
        <f>IF(sonuc!$B$58&lt;&gt;"",sonuc!$B$58,"")</f>
        <v/>
      </c>
      <c r="E19" s="54"/>
      <c r="F19" s="98" t="s">
        <v>13</v>
      </c>
      <c r="G19" s="55"/>
      <c r="H19" s="59"/>
      <c r="I19" s="99"/>
      <c r="J19" s="97"/>
      <c r="K19" s="113"/>
      <c r="L19" s="114"/>
      <c r="M19" s="100"/>
      <c r="N19" s="60"/>
      <c r="O19" s="98" t="s">
        <v>13</v>
      </c>
      <c r="P19" s="61"/>
    </row>
    <row r="20" spans="1:16" s="122" customFormat="1" ht="15.95" customHeight="1">
      <c r="A20" s="115" t="s">
        <v>41</v>
      </c>
      <c r="B20" s="9" t="str">
        <f>IF(sonuc!$B$55&lt;&gt;"",sonuc!$B$55,"")</f>
        <v>Cem Yelten</v>
      </c>
      <c r="C20" s="14" t="s">
        <v>13</v>
      </c>
      <c r="D20" s="10" t="str">
        <f>IF(sonuc!$B$61&lt;&gt;"",sonuc!$B$61,"")</f>
        <v>Mustafa Bayram</v>
      </c>
      <c r="E20" s="5">
        <v>0</v>
      </c>
      <c r="F20" s="103" t="s">
        <v>13</v>
      </c>
      <c r="G20" s="6">
        <v>3</v>
      </c>
      <c r="H20" s="16"/>
      <c r="I20" s="104"/>
      <c r="J20" s="102"/>
      <c r="K20" s="116"/>
      <c r="L20" s="117"/>
      <c r="M20" s="105"/>
      <c r="N20" s="8"/>
      <c r="O20" s="103" t="s">
        <v>13</v>
      </c>
      <c r="P20" s="17"/>
    </row>
    <row r="21" spans="1:16" s="122" customFormat="1" ht="15.95" customHeight="1">
      <c r="A21" s="115" t="s">
        <v>42</v>
      </c>
      <c r="B21" s="9" t="str">
        <f>IF(sonuc!$B$56&lt;&gt;"",sonuc!$B$56,"")</f>
        <v/>
      </c>
      <c r="C21" s="14" t="s">
        <v>13</v>
      </c>
      <c r="D21" s="10" t="str">
        <f>IF(sonuc!$B$60&lt;&gt;"",sonuc!$B$60,"")</f>
        <v xml:space="preserve">Cem Berke Alpak   </v>
      </c>
      <c r="E21" s="5"/>
      <c r="F21" s="103" t="s">
        <v>13</v>
      </c>
      <c r="G21" s="6"/>
      <c r="H21" s="16"/>
      <c r="I21" s="104"/>
      <c r="J21" s="102"/>
      <c r="K21" s="116"/>
      <c r="L21" s="117"/>
      <c r="M21" s="105"/>
      <c r="N21" s="8"/>
      <c r="O21" s="103" t="s">
        <v>13</v>
      </c>
      <c r="P21" s="17"/>
    </row>
    <row r="22" spans="1:16" s="122" customFormat="1" ht="15.95" customHeight="1" thickBot="1">
      <c r="A22" s="119" t="s">
        <v>43</v>
      </c>
      <c r="B22" s="62" t="str">
        <f>IF(sonuc!$B$57&lt;&gt;"",sonuc!$B$57,"")</f>
        <v>Erdem Demir</v>
      </c>
      <c r="C22" s="63" t="s">
        <v>13</v>
      </c>
      <c r="D22" s="64" t="str">
        <f>IF(sonuc!$B$59&lt;&gt;"",sonuc!$B$59,"")</f>
        <v>Murat Erdoğan</v>
      </c>
      <c r="E22" s="65">
        <v>3</v>
      </c>
      <c r="F22" s="108" t="s">
        <v>13</v>
      </c>
      <c r="G22" s="66">
        <v>2</v>
      </c>
      <c r="H22" s="67"/>
      <c r="I22" s="109"/>
      <c r="J22" s="107"/>
      <c r="K22" s="120"/>
      <c r="L22" s="121"/>
      <c r="M22" s="110"/>
      <c r="N22" s="69"/>
      <c r="O22" s="108" t="s">
        <v>13</v>
      </c>
      <c r="P22" s="70"/>
    </row>
    <row r="23" spans="1:16" s="122" customFormat="1" ht="12" customHeight="1"/>
    <row r="24" spans="1:16" s="122" customFormat="1" ht="12" customHeight="1"/>
    <row r="25" spans="1:16" s="122" customFormat="1" ht="12" customHeight="1"/>
    <row r="26" spans="1:16" s="122" customFormat="1" ht="12" customHeight="1"/>
    <row r="27" spans="1:16" s="122" customFormat="1" ht="12" customHeight="1"/>
    <row r="28" spans="1:16" s="122" customFormat="1" ht="12" customHeight="1"/>
    <row r="29" spans="1:16" s="122" customFormat="1" ht="15.75"/>
    <row r="30" spans="1:16" s="122" customFormat="1" ht="12" customHeight="1"/>
    <row r="31" spans="1:16" s="122" customFormat="1" ht="12" customHeight="1"/>
    <row r="32" spans="1:16" s="122" customFormat="1" ht="12" customHeight="1"/>
    <row r="33" spans="1:1" s="122" customFormat="1" ht="12" customHeight="1"/>
    <row r="34" spans="1:1" s="122" customFormat="1" ht="12" customHeight="1"/>
    <row r="35" spans="1:1" s="122" customFormat="1" ht="12" customHeight="1"/>
    <row r="36" spans="1:1">
      <c r="A36" s="123"/>
    </row>
  </sheetData>
  <mergeCells count="10">
    <mergeCell ref="A13:G13"/>
    <mergeCell ref="I13:P13"/>
    <mergeCell ref="A18:G18"/>
    <mergeCell ref="I18:P18"/>
    <mergeCell ref="A1:P1"/>
    <mergeCell ref="A2:P2"/>
    <mergeCell ref="A3:G3"/>
    <mergeCell ref="I3:P3"/>
    <mergeCell ref="A8:G8"/>
    <mergeCell ref="I8:P8"/>
  </mergeCells>
  <printOptions gridLinesSet="0"/>
  <pageMargins left="0.39370078740157483" right="0.15748031496062992" top="0.55118110236220474" bottom="0.39370078740157483" header="0.11811023622047245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22</vt:i4>
      </vt:variant>
      <vt:variant>
        <vt:lpstr>Adlandırılmış Aralıklar</vt:lpstr>
      </vt:variant>
      <vt:variant>
        <vt:i4>18</vt:i4>
      </vt:variant>
    </vt:vector>
  </HeadingPairs>
  <TitlesOfParts>
    <vt:vector size="40" baseType="lpstr">
      <vt:lpstr>sonuc</vt:lpstr>
      <vt:lpstr>Gr S</vt:lpstr>
      <vt:lpstr>Gr 1</vt:lpstr>
      <vt:lpstr>Sheet1</vt:lpstr>
      <vt:lpstr>Sheet2</vt:lpstr>
      <vt:lpstr>Gr 2</vt:lpstr>
      <vt:lpstr>Gr 3</vt:lpstr>
      <vt:lpstr>Gr 4</vt:lpstr>
      <vt:lpstr>Gr 5</vt:lpstr>
      <vt:lpstr>Gr 6</vt:lpstr>
      <vt:lpstr>Gr 7</vt:lpstr>
      <vt:lpstr>Gr 8</vt:lpstr>
      <vt:lpstr>Gr 9</vt:lpstr>
      <vt:lpstr>Gr 10</vt:lpstr>
      <vt:lpstr>Gr 11</vt:lpstr>
      <vt:lpstr>Gr 12</vt:lpstr>
      <vt:lpstr>Gr 13</vt:lpstr>
      <vt:lpstr>Gr 14</vt:lpstr>
      <vt:lpstr>Gr 15</vt:lpstr>
      <vt:lpstr>Sayfa1</vt:lpstr>
      <vt:lpstr>Sayfa2</vt:lpstr>
      <vt:lpstr>Sayfa3</vt:lpstr>
      <vt:lpstr>'Gr 1'!Yazdırma_Alanı</vt:lpstr>
      <vt:lpstr>'Gr 10'!Yazdırma_Alanı</vt:lpstr>
      <vt:lpstr>'Gr 11'!Yazdırma_Alanı</vt:lpstr>
      <vt:lpstr>'Gr 12'!Yazdırma_Alanı</vt:lpstr>
      <vt:lpstr>'Gr 13'!Yazdırma_Alanı</vt:lpstr>
      <vt:lpstr>'Gr 14'!Yazdırma_Alanı</vt:lpstr>
      <vt:lpstr>'Gr 15'!Yazdırma_Alanı</vt:lpstr>
      <vt:lpstr>'Gr 2'!Yazdırma_Alanı</vt:lpstr>
      <vt:lpstr>'Gr 3'!Yazdırma_Alanı</vt:lpstr>
      <vt:lpstr>'Gr 4'!Yazdırma_Alanı</vt:lpstr>
      <vt:lpstr>'Gr 5'!Yazdırma_Alanı</vt:lpstr>
      <vt:lpstr>'Gr 6'!Yazdırma_Alanı</vt:lpstr>
      <vt:lpstr>'Gr 7'!Yazdırma_Alanı</vt:lpstr>
      <vt:lpstr>'Gr 8'!Yazdırma_Alanı</vt:lpstr>
      <vt:lpstr>'Gr 9'!Yazdırma_Alanı</vt:lpstr>
      <vt:lpstr>'Gr S'!Yazdırma_Alanı</vt:lpstr>
      <vt:lpstr>Sayfa1!Yazdırma_Alanı</vt:lpstr>
      <vt:lpstr>sonuc!Yazdırma_Alanı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fenerbahceveteran</dc:creator>
  <cp:lastModifiedBy>FBVTT</cp:lastModifiedBy>
  <cp:lastPrinted>2016-12-24T16:16:26Z</cp:lastPrinted>
  <dcterms:created xsi:type="dcterms:W3CDTF">2006-11-25T19:22:55Z</dcterms:created>
  <dcterms:modified xsi:type="dcterms:W3CDTF">2016-12-24T16:17:38Z</dcterms:modified>
</cp:coreProperties>
</file>